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kkeldirektoratet-my.sharepoint.com/personal/christina_helen_skar_sodir_no/Documents/Dokumenter/RNB/Sokkelåret/"/>
    </mc:Choice>
  </mc:AlternateContent>
  <xr:revisionPtr revIDLastSave="19" documentId="8_{03193818-FE97-4D5B-85EF-0A33235DACFF}" xr6:coauthVersionLast="47" xr6:coauthVersionMax="47" xr10:uidLastSave="{D8910830-F935-402A-BF4A-AC251BEF6915}"/>
  <bookViews>
    <workbookView xWindow="11340" yWindow="600" windowWidth="50370" windowHeight="19635" activeTab="3" xr2:uid="{DFF6C962-EA42-4A0C-9AA7-C53FFE09FC1B}"/>
  </bookViews>
  <sheets>
    <sheet name="investeringer_investments" sheetId="1" r:id="rId1"/>
    <sheet name="produksjon_production" sheetId="2" r:id="rId2"/>
    <sheet name="funn_discoveries" sheetId="3" r:id="rId3"/>
    <sheet name="mulighetsbilder_scenarios" sheetId="4" r:id="rId4"/>
  </sheets>
  <externalReferences>
    <externalReference r:id="rId5"/>
  </externalReferences>
  <definedNames>
    <definedName name="EKM___Prodprofiler__årlig__pr_prosjekt_og__ressursklasse">[1]EKM___Prodprofiler__årlig__pr_p!$A$1:$P$18413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3" i="2" l="1"/>
  <c r="H63" i="2"/>
  <c r="J63" i="2" s="1"/>
  <c r="L62" i="2"/>
  <c r="H62" i="2"/>
  <c r="I62" i="2" s="1"/>
  <c r="K62" i="2" s="1"/>
  <c r="L61" i="2"/>
  <c r="H61" i="2"/>
  <c r="J61" i="2" s="1"/>
  <c r="L60" i="2"/>
  <c r="H60" i="2"/>
  <c r="J60" i="2" s="1"/>
  <c r="L59" i="2"/>
  <c r="H59" i="2"/>
  <c r="J59" i="2" s="1"/>
  <c r="L58" i="2"/>
  <c r="H58" i="2"/>
  <c r="J58" i="2" s="1"/>
  <c r="L57" i="2"/>
  <c r="H57" i="2"/>
  <c r="J57" i="2" s="1"/>
  <c r="L56" i="2"/>
  <c r="H56" i="2"/>
  <c r="J56" i="2" s="1"/>
  <c r="L55" i="2"/>
  <c r="H55" i="2"/>
  <c r="I55" i="2" s="1"/>
  <c r="K55" i="2" s="1"/>
  <c r="L54" i="2"/>
  <c r="H54" i="2"/>
  <c r="J54" i="2" s="1"/>
  <c r="L53" i="2"/>
  <c r="H53" i="2"/>
  <c r="I53" i="2" s="1"/>
  <c r="K53" i="2" s="1"/>
  <c r="L52" i="2"/>
  <c r="H52" i="2"/>
  <c r="J52" i="2" s="1"/>
  <c r="L51" i="2"/>
  <c r="H51" i="2"/>
  <c r="J51" i="2" s="1"/>
  <c r="L50" i="2"/>
  <c r="H50" i="2"/>
  <c r="J50" i="2" s="1"/>
  <c r="L49" i="2"/>
  <c r="H49" i="2"/>
  <c r="J49" i="2" s="1"/>
  <c r="L48" i="2"/>
  <c r="H48" i="2"/>
  <c r="J48" i="2" s="1"/>
  <c r="L47" i="2"/>
  <c r="H47" i="2"/>
  <c r="I47" i="2" s="1"/>
  <c r="K47" i="2" s="1"/>
  <c r="L46" i="2"/>
  <c r="H46" i="2"/>
  <c r="J46" i="2" s="1"/>
  <c r="L45" i="2"/>
  <c r="H45" i="2"/>
  <c r="I45" i="2" s="1"/>
  <c r="K45" i="2" s="1"/>
  <c r="L44" i="2"/>
  <c r="H44" i="2"/>
  <c r="J44" i="2" s="1"/>
  <c r="L43" i="2"/>
  <c r="H43" i="2"/>
  <c r="J43" i="2" s="1"/>
  <c r="L42" i="2"/>
  <c r="H42" i="2"/>
  <c r="J42" i="2" s="1"/>
  <c r="L41" i="2"/>
  <c r="H41" i="2"/>
  <c r="J41" i="2" s="1"/>
  <c r="L40" i="2"/>
  <c r="H40" i="2"/>
  <c r="J40" i="2" s="1"/>
  <c r="L39" i="2"/>
  <c r="H39" i="2"/>
  <c r="I39" i="2" s="1"/>
  <c r="K39" i="2" s="1"/>
  <c r="L38" i="2"/>
  <c r="H38" i="2"/>
  <c r="J38" i="2" s="1"/>
  <c r="L37" i="2"/>
  <c r="H37" i="2"/>
  <c r="I37" i="2" s="1"/>
  <c r="K37" i="2" s="1"/>
  <c r="L36" i="2"/>
  <c r="H36" i="2"/>
  <c r="J36" i="2" s="1"/>
  <c r="L35" i="2"/>
  <c r="H35" i="2"/>
  <c r="J35" i="2" s="1"/>
  <c r="L34" i="2"/>
  <c r="H34" i="2"/>
  <c r="J34" i="2" s="1"/>
  <c r="L33" i="2"/>
  <c r="H33" i="2"/>
  <c r="J33" i="2" s="1"/>
  <c r="L32" i="2"/>
  <c r="H32" i="2"/>
  <c r="J32" i="2" s="1"/>
  <c r="L31" i="2"/>
  <c r="J31" i="2"/>
  <c r="H31" i="2"/>
  <c r="I31" i="2" s="1"/>
  <c r="K31" i="2" s="1"/>
  <c r="L30" i="2"/>
  <c r="H30" i="2"/>
  <c r="J30" i="2" s="1"/>
  <c r="L29" i="2"/>
  <c r="H29" i="2"/>
  <c r="I29" i="2" s="1"/>
  <c r="K29" i="2" s="1"/>
  <c r="L28" i="2"/>
  <c r="H28" i="2"/>
  <c r="J28" i="2" s="1"/>
  <c r="L27" i="2"/>
  <c r="H27" i="2"/>
  <c r="J27" i="2" s="1"/>
  <c r="L26" i="2"/>
  <c r="H26" i="2"/>
  <c r="J26" i="2" s="1"/>
  <c r="L25" i="2"/>
  <c r="H25" i="2"/>
  <c r="J25" i="2" s="1"/>
  <c r="L24" i="2"/>
  <c r="H24" i="2"/>
  <c r="I24" i="2" s="1"/>
  <c r="K24" i="2" s="1"/>
  <c r="L23" i="2"/>
  <c r="H23" i="2"/>
  <c r="I23" i="2" s="1"/>
  <c r="K23" i="2" s="1"/>
  <c r="L22" i="2"/>
  <c r="H22" i="2"/>
  <c r="J22" i="2" s="1"/>
  <c r="L21" i="2"/>
  <c r="H21" i="2"/>
  <c r="I21" i="2" s="1"/>
  <c r="K21" i="2" s="1"/>
  <c r="L20" i="2"/>
  <c r="H20" i="2"/>
  <c r="J20" i="2" s="1"/>
  <c r="L19" i="2"/>
  <c r="H19" i="2"/>
  <c r="J19" i="2" s="1"/>
  <c r="L18" i="2"/>
  <c r="H18" i="2"/>
  <c r="J18" i="2" s="1"/>
  <c r="L17" i="2"/>
  <c r="H17" i="2"/>
  <c r="J17" i="2" s="1"/>
  <c r="L16" i="2"/>
  <c r="H16" i="2"/>
  <c r="I16" i="2" s="1"/>
  <c r="K16" i="2" s="1"/>
  <c r="L15" i="2"/>
  <c r="H15" i="2"/>
  <c r="J15" i="2" s="1"/>
  <c r="L14" i="2"/>
  <c r="H14" i="2"/>
  <c r="J14" i="2" s="1"/>
  <c r="L13" i="2"/>
  <c r="H13" i="2"/>
  <c r="I13" i="2" s="1"/>
  <c r="K13" i="2" s="1"/>
  <c r="L12" i="2"/>
  <c r="H12" i="2"/>
  <c r="J12" i="2" s="1"/>
  <c r="L11" i="2"/>
  <c r="H11" i="2"/>
  <c r="J11" i="2" s="1"/>
  <c r="L10" i="2"/>
  <c r="H10" i="2"/>
  <c r="J10" i="2" s="1"/>
  <c r="L9" i="2"/>
  <c r="H9" i="2"/>
  <c r="J9" i="2" s="1"/>
  <c r="L8" i="2"/>
  <c r="H8" i="2"/>
  <c r="I8" i="2" s="1"/>
  <c r="K8" i="2" s="1"/>
  <c r="L7" i="2"/>
  <c r="H7" i="2"/>
  <c r="J7" i="2" s="1"/>
  <c r="L6" i="2"/>
  <c r="H6" i="2"/>
  <c r="J6" i="2" s="1"/>
  <c r="L5" i="2"/>
  <c r="H5" i="2"/>
  <c r="J5" i="2" s="1"/>
  <c r="L4" i="2"/>
  <c r="H4" i="2"/>
  <c r="J4" i="2" s="1"/>
  <c r="L3" i="2"/>
  <c r="I43" i="2" l="1"/>
  <c r="K43" i="2" s="1"/>
  <c r="I51" i="2"/>
  <c r="K51" i="2" s="1"/>
  <c r="I59" i="2"/>
  <c r="K59" i="2" s="1"/>
  <c r="I7" i="2"/>
  <c r="K7" i="2" s="1"/>
  <c r="I15" i="2"/>
  <c r="K15" i="2" s="1"/>
  <c r="J23" i="2"/>
  <c r="I35" i="2"/>
  <c r="K35" i="2" s="1"/>
  <c r="I27" i="2"/>
  <c r="K27" i="2" s="1"/>
  <c r="I38" i="2"/>
  <c r="K38" i="2" s="1"/>
  <c r="I46" i="2"/>
  <c r="K46" i="2" s="1"/>
  <c r="I54" i="2"/>
  <c r="K54" i="2" s="1"/>
  <c r="J62" i="2"/>
  <c r="I11" i="2"/>
  <c r="K11" i="2" s="1"/>
  <c r="I19" i="2"/>
  <c r="K19" i="2" s="1"/>
  <c r="I30" i="2"/>
  <c r="K30" i="2" s="1"/>
  <c r="I6" i="2"/>
  <c r="K6" i="2" s="1"/>
  <c r="I14" i="2"/>
  <c r="K14" i="2" s="1"/>
  <c r="I22" i="2"/>
  <c r="K22" i="2" s="1"/>
  <c r="I44" i="2"/>
  <c r="K44" i="2" s="1"/>
  <c r="I52" i="2"/>
  <c r="K52" i="2" s="1"/>
  <c r="I60" i="2"/>
  <c r="K60" i="2" s="1"/>
  <c r="I36" i="2"/>
  <c r="K36" i="2" s="1"/>
  <c r="I63" i="2"/>
  <c r="K63" i="2" s="1"/>
  <c r="I28" i="2"/>
  <c r="K28" i="2" s="1"/>
  <c r="I4" i="2"/>
  <c r="K4" i="2" s="1"/>
  <c r="I12" i="2"/>
  <c r="K12" i="2" s="1"/>
  <c r="I20" i="2"/>
  <c r="K20" i="2" s="1"/>
  <c r="J39" i="2"/>
  <c r="J47" i="2"/>
  <c r="J55" i="2"/>
  <c r="I40" i="2"/>
  <c r="K40" i="2" s="1"/>
  <c r="I48" i="2"/>
  <c r="K48" i="2" s="1"/>
  <c r="I5" i="2"/>
  <c r="K5" i="2" s="1"/>
  <c r="J16" i="2"/>
  <c r="I61" i="2"/>
  <c r="K61" i="2" s="1"/>
  <c r="I10" i="2"/>
  <c r="K10" i="2" s="1"/>
  <c r="J13" i="2"/>
  <c r="I18" i="2"/>
  <c r="K18" i="2" s="1"/>
  <c r="J21" i="2"/>
  <c r="I26" i="2"/>
  <c r="K26" i="2" s="1"/>
  <c r="J29" i="2"/>
  <c r="I34" i="2"/>
  <c r="K34" i="2" s="1"/>
  <c r="J37" i="2"/>
  <c r="I42" i="2"/>
  <c r="K42" i="2" s="1"/>
  <c r="J45" i="2"/>
  <c r="I50" i="2"/>
  <c r="K50" i="2" s="1"/>
  <c r="J53" i="2"/>
  <c r="I58" i="2"/>
  <c r="K58" i="2" s="1"/>
  <c r="I32" i="2"/>
  <c r="K32" i="2" s="1"/>
  <c r="I56" i="2"/>
  <c r="K56" i="2" s="1"/>
  <c r="J8" i="2"/>
  <c r="J24" i="2"/>
  <c r="I9" i="2"/>
  <c r="K9" i="2" s="1"/>
  <c r="I17" i="2"/>
  <c r="K17" i="2" s="1"/>
  <c r="I25" i="2"/>
  <c r="K25" i="2" s="1"/>
  <c r="I33" i="2"/>
  <c r="K33" i="2" s="1"/>
  <c r="I41" i="2"/>
  <c r="K41" i="2" s="1"/>
  <c r="I49" i="2"/>
  <c r="K49" i="2" s="1"/>
  <c r="I57" i="2"/>
  <c r="K57" i="2" s="1"/>
  <c r="G21" i="1" l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G11" i="1"/>
  <c r="I11" i="1" s="1"/>
  <c r="G10" i="1"/>
  <c r="I10" i="1" s="1"/>
  <c r="G9" i="1"/>
  <c r="I9" i="1" s="1"/>
  <c r="G8" i="1"/>
  <c r="I8" i="1" s="1"/>
  <c r="G7" i="1"/>
  <c r="I7" i="1" s="1"/>
  <c r="G6" i="1"/>
  <c r="I6" i="1" s="1"/>
  <c r="G5" i="1"/>
  <c r="I5" i="1" s="1"/>
  <c r="G4" i="1"/>
  <c r="I4" i="1" s="1"/>
  <c r="G3" i="1"/>
  <c r="I3" i="1" s="1"/>
</calcChain>
</file>

<file path=xl/sharedStrings.xml><?xml version="1.0" encoding="utf-8"?>
<sst xmlns="http://schemas.openxmlformats.org/spreadsheetml/2006/main" count="79" uniqueCount="74">
  <si>
    <t>Milliarder NOK (2026)</t>
  </si>
  <si>
    <t>Felt i drift</t>
  </si>
  <si>
    <t>Pågående feltutbygginger 1.jan 2026</t>
  </si>
  <si>
    <t>Funn</t>
  </si>
  <si>
    <t>Totalt</t>
  </si>
  <si>
    <t>Leting</t>
  </si>
  <si>
    <t>Sokkelåret 2024</t>
  </si>
  <si>
    <t>Olje</t>
  </si>
  <si>
    <t>Kondensat</t>
  </si>
  <si>
    <t>NGL</t>
  </si>
  <si>
    <t>Gass (40 MJ)</t>
  </si>
  <si>
    <t>Væske totalt</t>
  </si>
  <si>
    <t>Totalt per dag</t>
  </si>
  <si>
    <t>Væske per dag</t>
  </si>
  <si>
    <t>Gass per dag</t>
  </si>
  <si>
    <t>Total- Sokkelåret 2025</t>
  </si>
  <si>
    <t>År</t>
  </si>
  <si>
    <t>Historisk</t>
  </si>
  <si>
    <t>Prognose</t>
  </si>
  <si>
    <t xml:space="preserve">Millioner  Sm³ </t>
  </si>
  <si>
    <t>Beskrivelse:</t>
  </si>
  <si>
    <t>Description:</t>
  </si>
  <si>
    <t>Figurtekst NOR:</t>
  </si>
  <si>
    <r>
      <t>Funnstørrelse, volum min-maks (millioner Sm</t>
    </r>
    <r>
      <rPr>
        <b/>
        <vertAlign val="superscript"/>
        <sz val="11"/>
        <rFont val="Calibri"/>
        <family val="2"/>
      </rPr>
      <t>3</t>
    </r>
    <r>
      <rPr>
        <b/>
        <sz val="11"/>
        <rFont val="Calibri"/>
        <family val="2"/>
      </rPr>
      <t xml:space="preserve"> o.e)</t>
    </r>
  </si>
  <si>
    <t>Figurtekst ENG:</t>
  </si>
  <si>
    <r>
      <t>Discovery size, volume min-maks (million Sm</t>
    </r>
    <r>
      <rPr>
        <b/>
        <vertAlign val="superscript"/>
        <sz val="11"/>
        <color rgb="FF969696"/>
        <rFont val="Calibri"/>
        <family val="2"/>
      </rPr>
      <t>3</t>
    </r>
    <r>
      <rPr>
        <b/>
        <sz val="11"/>
        <color rgb="FF969696"/>
        <rFont val="Calibri"/>
        <family val="2"/>
      </rPr>
      <t xml:space="preserve"> oe)</t>
    </r>
  </si>
  <si>
    <t>Aksetekster</t>
  </si>
  <si>
    <t>Y-akse NOR</t>
  </si>
  <si>
    <t xml:space="preserve">Funn </t>
  </si>
  <si>
    <t>Y-akse ENG</t>
  </si>
  <si>
    <t xml:space="preserve">Discovery </t>
  </si>
  <si>
    <t>X-akse NOR</t>
  </si>
  <si>
    <r>
      <t>Millioner Sm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 xml:space="preserve"> o.e.</t>
    </r>
  </si>
  <si>
    <t>X-akse ENG</t>
  </si>
  <si>
    <r>
      <t>Million Sm</t>
    </r>
    <r>
      <rPr>
        <vertAlign val="superscript"/>
        <sz val="11"/>
        <color rgb="FF969696"/>
        <rFont val="Calibri"/>
        <family val="2"/>
      </rPr>
      <t>3</t>
    </r>
    <r>
      <rPr>
        <sz val="11"/>
        <color rgb="FF969696"/>
        <rFont val="Calibri"/>
        <family val="2"/>
      </rPr>
      <t xml:space="preserve"> oe</t>
    </r>
  </si>
  <si>
    <t xml:space="preserve">Kilde: </t>
  </si>
  <si>
    <t>Sokkeldirektoratet</t>
  </si>
  <si>
    <t xml:space="preserve">Source: </t>
  </si>
  <si>
    <t>Norwegian Offshore Directorate</t>
  </si>
  <si>
    <t>Datatyper NOR</t>
  </si>
  <si>
    <t>Lav</t>
  </si>
  <si>
    <t>Basis</t>
  </si>
  <si>
    <t>Høy</t>
  </si>
  <si>
    <t>Datatyper ENG</t>
  </si>
  <si>
    <t>Low</t>
  </si>
  <si>
    <t>Base</t>
  </si>
  <si>
    <t>High</t>
  </si>
  <si>
    <t>Funn i 2025</t>
  </si>
  <si>
    <t>Discoveries in 2025</t>
  </si>
  <si>
    <t>25/1-14 (Omega Alfa*)</t>
  </si>
  <si>
    <t>35/10-15 S (Kjøttkake)</t>
  </si>
  <si>
    <t>15/5-8 S (Lofn)</t>
  </si>
  <si>
    <t>6406/11-2 S (Vidsyn)</t>
  </si>
  <si>
    <t>6406/6-7 S (Mistral Sør)</t>
  </si>
  <si>
    <t>7122/8-3 S (Zagato Sør)</t>
  </si>
  <si>
    <t>15/5-8 S (Langemann)</t>
  </si>
  <si>
    <t>6506/12-PB-3 H (Smørbukk Midt)</t>
  </si>
  <si>
    <t>7220/7-CD-1 H (Drivis Tubåen)</t>
  </si>
  <si>
    <t>7122/9-2 (Elgol)</t>
  </si>
  <si>
    <t>6507/5-13 S (E-prospektet)</t>
  </si>
  <si>
    <t>6407/1-B-2 H (Tyrihans Øst)</t>
  </si>
  <si>
    <t>31/4-A-15 B (Talisker)</t>
  </si>
  <si>
    <t>35/11-31 S (F-sør)</t>
  </si>
  <si>
    <t>7122/7-8 (Goliat Nord)</t>
  </si>
  <si>
    <t>35/8-8 S (Camilla Nord)</t>
  </si>
  <si>
    <t>7220/5-4 (Skred)</t>
  </si>
  <si>
    <t>31/4-A-23 G (Prince Sør)</t>
  </si>
  <si>
    <t>*Omega Alfa funnet inneholder alle funnene gjort på 25/1-14 brønnbaner</t>
  </si>
  <si>
    <t>Disse volumene er de som ble meldt i nyhetsmeldinger i løpet av året</t>
  </si>
  <si>
    <t>These volumes are the ones reported in news announcements during the year</t>
  </si>
  <si>
    <t>*The Omega Alfa discovery contains all the findings made on wellbores 25/1-14</t>
  </si>
  <si>
    <t>Lav 2025</t>
  </si>
  <si>
    <t>Høy 2025</t>
  </si>
  <si>
    <t>Basis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</si>
</sst>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MS Sans Serif"/>
    </font>
    <font>
      <b/>
      <sz val="10"/>
      <name val="MS Sans Serif"/>
      <family val="2"/>
    </font>
    <font>
      <b/>
      <sz val="11"/>
      <name val="Calibri"/>
      <family val="2"/>
    </font>
    <font>
      <b/>
      <sz val="11"/>
      <color rgb="FF969696"/>
      <name val="Calibri"/>
      <family val="2"/>
    </font>
    <font>
      <b/>
      <vertAlign val="superscript"/>
      <sz val="11"/>
      <name val="Calibri"/>
      <family val="2"/>
    </font>
    <font>
      <b/>
      <vertAlign val="superscript"/>
      <sz val="11"/>
      <color rgb="FF969696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808080"/>
      <name val="Calibri"/>
      <family val="2"/>
    </font>
    <font>
      <b/>
      <vertAlign val="superscript"/>
      <sz val="11"/>
      <color rgb="FF000000"/>
      <name val="Calibri"/>
      <family val="2"/>
    </font>
    <font>
      <sz val="11"/>
      <color rgb="FF969696"/>
      <name val="Calibri"/>
      <family val="2"/>
    </font>
    <font>
      <vertAlign val="superscript"/>
      <sz val="11"/>
      <color rgb="FF969696"/>
      <name val="Calibri"/>
      <family val="2"/>
    </font>
    <font>
      <u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rgb="FF000000"/>
      </patternFill>
    </fill>
  </fills>
  <borders count="33">
    <border>
      <left/>
      <right/>
      <top/>
      <bottom/>
      <diagonal/>
    </border>
    <border>
      <left/>
      <right style="medium">
        <color rgb="FF969696"/>
      </right>
      <top style="medium">
        <color rgb="FF969696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69696"/>
      </right>
      <top style="medium">
        <color rgb="FF969696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rgb="FF969696"/>
      </top>
      <bottom/>
      <diagonal/>
    </border>
    <border>
      <left style="thin">
        <color indexed="64"/>
      </left>
      <right style="thin">
        <color indexed="64"/>
      </right>
      <top style="thin">
        <color rgb="FF969696"/>
      </top>
      <bottom/>
      <diagonal/>
    </border>
    <border>
      <left style="thin">
        <color indexed="64"/>
      </left>
      <right style="medium">
        <color rgb="FF969696"/>
      </right>
      <top style="thin">
        <color rgb="FF969696"/>
      </top>
      <bottom/>
      <diagonal/>
    </border>
    <border>
      <left style="medium">
        <color rgb="FF808080"/>
      </left>
      <right style="thin">
        <color rgb="FF969696"/>
      </right>
      <top style="medium">
        <color rgb="FF808080"/>
      </top>
      <bottom style="thin">
        <color rgb="FF969696"/>
      </bottom>
      <diagonal/>
    </border>
    <border>
      <left style="thin">
        <color rgb="FF969696"/>
      </left>
      <right/>
      <top style="medium">
        <color rgb="FF808080"/>
      </top>
      <bottom style="thin">
        <color rgb="FF969696"/>
      </bottom>
      <diagonal/>
    </border>
    <border>
      <left/>
      <right/>
      <top style="medium">
        <color rgb="FF808080"/>
      </top>
      <bottom style="thin">
        <color rgb="FF969696"/>
      </bottom>
      <diagonal/>
    </border>
    <border>
      <left style="medium">
        <color rgb="FF808080"/>
      </left>
      <right style="thin">
        <color rgb="FF969696"/>
      </right>
      <top/>
      <bottom style="medium">
        <color rgb="FF808080"/>
      </bottom>
      <diagonal/>
    </border>
    <border>
      <left style="thin">
        <color rgb="FF969696"/>
      </left>
      <right/>
      <top style="thin">
        <color rgb="FF969696"/>
      </top>
      <bottom style="medium">
        <color rgb="FF808080"/>
      </bottom>
      <diagonal/>
    </border>
    <border>
      <left/>
      <right/>
      <top style="thin">
        <color rgb="FF969696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thin">
        <color indexed="64"/>
      </right>
      <top style="medium">
        <color rgb="FF808080"/>
      </top>
      <bottom style="thin">
        <color rgb="FF969696"/>
      </bottom>
      <diagonal/>
    </border>
    <border>
      <left style="medium">
        <color rgb="FF80808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808080"/>
      </top>
      <bottom/>
      <diagonal/>
    </border>
    <border>
      <left style="thin">
        <color rgb="FF969696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 style="thin">
        <color rgb="FF969696"/>
      </top>
      <bottom style="medium">
        <color rgb="FF808080"/>
      </bottom>
      <diagonal/>
    </border>
    <border>
      <left style="thin">
        <color rgb="FF969696"/>
      </left>
      <right style="thin">
        <color rgb="FF969696"/>
      </right>
      <top/>
      <bottom style="medium">
        <color rgb="FF808080"/>
      </bottom>
      <diagonal/>
    </border>
    <border>
      <left style="thin">
        <color rgb="FF969696"/>
      </left>
      <right style="medium">
        <color rgb="FF808080"/>
      </right>
      <top/>
      <bottom style="medium">
        <color rgb="FF808080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 style="thin">
        <color rgb="FFD0D7E5"/>
      </right>
      <top/>
      <bottom style="thin">
        <color rgb="FFD0D7E5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 style="thin">
        <color rgb="FF969696"/>
      </top>
      <bottom style="medium">
        <color rgb="FF808080"/>
      </bottom>
      <diagonal/>
    </border>
  </borders>
  <cellStyleXfs count="2">
    <xf numFmtId="0" fontId="0" fillId="0" borderId="0"/>
    <xf numFmtId="0" fontId="4" fillId="0" borderId="0"/>
  </cellStyleXfs>
  <cellXfs count="75">
    <xf numFmtId="0" fontId="0" fillId="0" borderId="0" xfId="0"/>
    <xf numFmtId="1" fontId="0" fillId="0" borderId="0" xfId="0" applyNumberFormat="1"/>
    <xf numFmtId="3" fontId="0" fillId="0" borderId="0" xfId="0" applyNumberFormat="1"/>
    <xf numFmtId="0" fontId="4" fillId="0" borderId="0" xfId="1"/>
    <xf numFmtId="0" fontId="2" fillId="0" borderId="1" xfId="1" applyFont="1" applyBorder="1" applyAlignment="1">
      <alignment wrapText="1"/>
    </xf>
    <xf numFmtId="2" fontId="4" fillId="0" borderId="0" xfId="1" applyNumberFormat="1"/>
    <xf numFmtId="0" fontId="2" fillId="4" borderId="2" xfId="0" applyFont="1" applyFill="1" applyBorder="1"/>
    <xf numFmtId="0" fontId="2" fillId="4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0" fillId="0" borderId="2" xfId="0" applyBorder="1"/>
    <xf numFmtId="1" fontId="0" fillId="0" borderId="2" xfId="0" applyNumberFormat="1" applyBorder="1"/>
    <xf numFmtId="3" fontId="3" fillId="0" borderId="2" xfId="0" applyNumberFormat="1" applyFont="1" applyBorder="1"/>
    <xf numFmtId="3" fontId="0" fillId="0" borderId="2" xfId="0" applyNumberFormat="1" applyBorder="1"/>
    <xf numFmtId="0" fontId="1" fillId="0" borderId="0" xfId="0" applyFont="1"/>
    <xf numFmtId="0" fontId="2" fillId="0" borderId="3" xfId="1" applyFont="1" applyBorder="1" applyAlignment="1">
      <alignment wrapText="1"/>
    </xf>
    <xf numFmtId="0" fontId="4" fillId="0" borderId="2" xfId="1" applyBorder="1"/>
    <xf numFmtId="0" fontId="2" fillId="4" borderId="2" xfId="1" applyFont="1" applyFill="1" applyBorder="1"/>
    <xf numFmtId="0" fontId="3" fillId="4" borderId="2" xfId="1" applyFont="1" applyFill="1" applyBorder="1"/>
    <xf numFmtId="0" fontId="2" fillId="4" borderId="2" xfId="1" applyFont="1" applyFill="1" applyBorder="1" applyAlignment="1">
      <alignment wrapText="1"/>
    </xf>
    <xf numFmtId="2" fontId="4" fillId="0" borderId="2" xfId="1" applyNumberFormat="1" applyBorder="1"/>
    <xf numFmtId="0" fontId="6" fillId="6" borderId="7" xfId="0" applyFont="1" applyFill="1" applyBorder="1"/>
    <xf numFmtId="0" fontId="7" fillId="6" borderId="10" xfId="0" applyFont="1" applyFill="1" applyBorder="1"/>
    <xf numFmtId="0" fontId="6" fillId="6" borderId="15" xfId="0" applyFont="1" applyFill="1" applyBorder="1"/>
    <xf numFmtId="0" fontId="10" fillId="0" borderId="0" xfId="0" applyFont="1"/>
    <xf numFmtId="0" fontId="7" fillId="6" borderId="19" xfId="0" applyFont="1" applyFill="1" applyBorder="1"/>
    <xf numFmtId="0" fontId="6" fillId="6" borderId="19" xfId="0" applyFont="1" applyFill="1" applyBorder="1"/>
    <xf numFmtId="0" fontId="6" fillId="0" borderId="22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7" fillId="6" borderId="24" xfId="0" applyFont="1" applyFill="1" applyBorder="1"/>
    <xf numFmtId="0" fontId="7" fillId="0" borderId="2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10" fillId="0" borderId="27" xfId="0" applyFont="1" applyBorder="1" applyAlignment="1">
      <alignment wrapText="1"/>
    </xf>
    <xf numFmtId="0" fontId="10" fillId="0" borderId="28" xfId="0" applyFont="1" applyBorder="1" applyAlignment="1">
      <alignment wrapText="1"/>
    </xf>
    <xf numFmtId="0" fontId="10" fillId="0" borderId="29" xfId="0" applyFont="1" applyBorder="1" applyAlignment="1">
      <alignment wrapText="1"/>
    </xf>
    <xf numFmtId="0" fontId="10" fillId="0" borderId="30" xfId="0" applyFont="1" applyBorder="1" applyAlignment="1">
      <alignment wrapText="1"/>
    </xf>
    <xf numFmtId="0" fontId="10" fillId="0" borderId="0" xfId="0" applyFont="1" applyAlignment="1">
      <alignment wrapText="1"/>
    </xf>
    <xf numFmtId="0" fontId="7" fillId="0" borderId="0" xfId="0" applyFont="1"/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4" fillId="5" borderId="2" xfId="1" applyNumberFormat="1" applyFill="1" applyBorder="1" applyAlignment="1">
      <alignment horizontal="center" vertical="center"/>
    </xf>
    <xf numFmtId="0" fontId="4" fillId="3" borderId="2" xfId="1" applyFill="1" applyBorder="1" applyAlignment="1">
      <alignment horizontal="center" vertic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6" fillId="0" borderId="14" xfId="0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6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4" fillId="0" borderId="11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11" fillId="0" borderId="17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1" fillId="0" borderId="8" xfId="0" applyFont="1" applyBorder="1"/>
    <xf numFmtId="0" fontId="11" fillId="0" borderId="9" xfId="0" applyFont="1" applyBorder="1"/>
    <xf numFmtId="0" fontId="11" fillId="0" borderId="18" xfId="0" applyFont="1" applyBorder="1"/>
    <xf numFmtId="0" fontId="12" fillId="0" borderId="31" xfId="0" applyFont="1" applyBorder="1"/>
    <xf numFmtId="0" fontId="12" fillId="0" borderId="21" xfId="0" applyFont="1" applyBorder="1"/>
    <xf numFmtId="0" fontId="12" fillId="0" borderId="20" xfId="0" applyFont="1" applyBorder="1"/>
    <xf numFmtId="0" fontId="11" fillId="0" borderId="31" xfId="0" applyFont="1" applyBorder="1"/>
    <xf numFmtId="0" fontId="11" fillId="0" borderId="21" xfId="0" applyFont="1" applyBorder="1"/>
    <xf numFmtId="0" fontId="11" fillId="0" borderId="20" xfId="0" applyFont="1" applyBorder="1"/>
    <xf numFmtId="0" fontId="14" fillId="0" borderId="11" xfId="0" applyFont="1" applyBorder="1"/>
    <xf numFmtId="0" fontId="14" fillId="0" borderId="12" xfId="0" applyFont="1" applyBorder="1"/>
    <xf numFmtId="0" fontId="14" fillId="0" borderId="32" xfId="0" applyFont="1" applyBorder="1"/>
    <xf numFmtId="2" fontId="0" fillId="0" borderId="0" xfId="0" applyNumberFormat="1"/>
    <xf numFmtId="0" fontId="16" fillId="0" borderId="0" xfId="0" applyFont="1"/>
    <xf numFmtId="164" fontId="0" fillId="0" borderId="0" xfId="0" applyNumberForma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92DEA34B-3DD4-4E60-A34B-124F496FB7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s1\odfelles\Prosjekt\P-Ressursrapport-2005\Regnskap%20og%20prognoser\EKM%20-%20Prodprofiler%20(&#229;rlig)%20pr%20prosjekt%20og%20%20ressursklass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2"/>
      <sheetName val="Chart2"/>
      <sheetName val="Sheet3"/>
      <sheetName val="Chart3"/>
      <sheetName val="Kondensat-NGL"/>
      <sheetName val="Totalvæske"/>
      <sheetName val="NGL"/>
      <sheetName val="Gass"/>
      <sheetName val="2000-2009"/>
      <sheetName val="2000-09 fig"/>
      <sheetName val="2000-09 fig (3)"/>
      <sheetName val="2029"/>
      <sheetName val="Sheet1"/>
      <sheetName val="EKM___Prodprofiler__årlig__pr_p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8A6DF-11C2-433B-97FF-0AF69706C111}">
  <dimension ref="A1:L45"/>
  <sheetViews>
    <sheetView workbookViewId="0">
      <selection activeCell="B1" sqref="B1"/>
    </sheetView>
  </sheetViews>
  <sheetFormatPr baseColWidth="10" defaultColWidth="11.5703125" defaultRowHeight="15" x14ac:dyDescent="0.25"/>
  <cols>
    <col min="1" max="1" width="9.28515625" customWidth="1"/>
    <col min="2" max="2" width="20.7109375" customWidth="1"/>
    <col min="3" max="3" width="29.42578125" customWidth="1"/>
    <col min="4" max="4" width="16" customWidth="1"/>
    <col min="5" max="5" width="16.42578125" customWidth="1"/>
    <col min="6" max="6" width="11.42578125" customWidth="1"/>
    <col min="7" max="7" width="9.5703125" customWidth="1"/>
  </cols>
  <sheetData>
    <row r="1" spans="1:12" x14ac:dyDescent="0.25">
      <c r="B1" s="13" t="s">
        <v>0</v>
      </c>
    </row>
    <row r="2" spans="1:12" ht="45" x14ac:dyDescent="0.25">
      <c r="B2" s="6" t="s">
        <v>16</v>
      </c>
      <c r="C2" s="6"/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15</v>
      </c>
      <c r="J2" s="8" t="s">
        <v>6</v>
      </c>
    </row>
    <row r="3" spans="1:12" x14ac:dyDescent="0.25">
      <c r="A3" s="37" t="s">
        <v>17</v>
      </c>
      <c r="B3" s="9">
        <v>2012</v>
      </c>
      <c r="C3" s="9">
        <v>2012</v>
      </c>
      <c r="D3" s="10">
        <v>219.69400139616604</v>
      </c>
      <c r="E3" s="10">
        <v>0</v>
      </c>
      <c r="F3" s="10">
        <v>0</v>
      </c>
      <c r="G3" s="10">
        <f>SUM(D3:F3)</f>
        <v>219.69400139616604</v>
      </c>
      <c r="H3" s="11">
        <v>45.453206609072133</v>
      </c>
      <c r="I3" s="11">
        <f>H3+G3</f>
        <v>265.14720800523816</v>
      </c>
      <c r="J3" s="10"/>
      <c r="L3" s="2"/>
    </row>
    <row r="4" spans="1:12" x14ac:dyDescent="0.25">
      <c r="A4" s="37"/>
      <c r="B4" s="9">
        <v>2013</v>
      </c>
      <c r="C4" s="9">
        <v>2013</v>
      </c>
      <c r="D4" s="10">
        <v>253.61061670594361</v>
      </c>
      <c r="E4" s="10">
        <v>0</v>
      </c>
      <c r="F4" s="10">
        <v>0</v>
      </c>
      <c r="G4" s="10">
        <f>SUM(D4:F4)</f>
        <v>253.61061670594361</v>
      </c>
      <c r="H4" s="11">
        <v>57.20793169551834</v>
      </c>
      <c r="I4" s="11">
        <f t="shared" ref="I4:I21" si="0">H4+G4</f>
        <v>310.81854840146195</v>
      </c>
      <c r="J4" s="10"/>
      <c r="L4" s="2"/>
    </row>
    <row r="5" spans="1:12" x14ac:dyDescent="0.25">
      <c r="A5" s="37"/>
      <c r="B5" s="9">
        <v>2014</v>
      </c>
      <c r="C5" s="9">
        <v>2014</v>
      </c>
      <c r="D5" s="10">
        <v>249.42035069744628</v>
      </c>
      <c r="E5" s="10">
        <v>0</v>
      </c>
      <c r="F5" s="10">
        <v>0</v>
      </c>
      <c r="G5" s="10">
        <f t="shared" ref="G5:G21" si="1">SUM(D5:F5)</f>
        <v>249.42035069744628</v>
      </c>
      <c r="H5" s="11">
        <v>54.508948534302341</v>
      </c>
      <c r="I5" s="11">
        <f t="shared" si="0"/>
        <v>303.92929923174864</v>
      </c>
      <c r="J5" s="10"/>
      <c r="L5" s="2"/>
    </row>
    <row r="6" spans="1:12" x14ac:dyDescent="0.25">
      <c r="A6" s="37"/>
      <c r="B6" s="9">
        <v>2015</v>
      </c>
      <c r="C6" s="9">
        <v>2015</v>
      </c>
      <c r="D6" s="10">
        <v>220.32788207839994</v>
      </c>
      <c r="E6" s="10">
        <v>0</v>
      </c>
      <c r="F6" s="10">
        <v>0</v>
      </c>
      <c r="G6" s="10">
        <f t="shared" si="1"/>
        <v>220.32788207839994</v>
      </c>
      <c r="H6" s="11">
        <v>47.678856397275908</v>
      </c>
      <c r="I6" s="11">
        <f t="shared" si="0"/>
        <v>268.00673847567583</v>
      </c>
      <c r="J6" s="10"/>
      <c r="L6" s="2"/>
    </row>
    <row r="7" spans="1:12" x14ac:dyDescent="0.25">
      <c r="A7" s="37"/>
      <c r="B7" s="9">
        <v>2016</v>
      </c>
      <c r="C7" s="9">
        <v>2016</v>
      </c>
      <c r="D7" s="10">
        <v>179.00667658706558</v>
      </c>
      <c r="E7" s="10">
        <v>0</v>
      </c>
      <c r="F7" s="10">
        <v>0</v>
      </c>
      <c r="G7" s="10">
        <f t="shared" si="1"/>
        <v>179.00667658706558</v>
      </c>
      <c r="H7" s="11">
        <v>30.163652641599814</v>
      </c>
      <c r="I7" s="11">
        <f t="shared" si="0"/>
        <v>209.17032922866539</v>
      </c>
      <c r="J7" s="10"/>
      <c r="L7" s="2"/>
    </row>
    <row r="8" spans="1:12" x14ac:dyDescent="0.25">
      <c r="A8" s="37"/>
      <c r="B8" s="9">
        <v>2017</v>
      </c>
      <c r="C8" s="9">
        <v>2017</v>
      </c>
      <c r="D8" s="10">
        <v>159.59809110199049</v>
      </c>
      <c r="E8" s="10">
        <v>0</v>
      </c>
      <c r="F8" s="10">
        <v>0</v>
      </c>
      <c r="G8" s="10">
        <f t="shared" si="1"/>
        <v>159.59809110199049</v>
      </c>
      <c r="H8" s="11">
        <v>25.386646039745418</v>
      </c>
      <c r="I8" s="11">
        <f t="shared" si="0"/>
        <v>184.98473714173591</v>
      </c>
      <c r="J8" s="10"/>
      <c r="L8" s="2"/>
    </row>
    <row r="9" spans="1:12" x14ac:dyDescent="0.25">
      <c r="A9" s="37"/>
      <c r="B9" s="9">
        <v>2018</v>
      </c>
      <c r="C9" s="9">
        <v>2018</v>
      </c>
      <c r="D9" s="10">
        <v>159.51315928118075</v>
      </c>
      <c r="E9" s="10">
        <v>0</v>
      </c>
      <c r="F9" s="10">
        <v>0</v>
      </c>
      <c r="G9" s="10">
        <f t="shared" si="1"/>
        <v>159.51315928118075</v>
      </c>
      <c r="H9" s="11">
        <v>32.711131033401244</v>
      </c>
      <c r="I9" s="11">
        <f t="shared" si="0"/>
        <v>192.22429031458199</v>
      </c>
      <c r="J9" s="10"/>
      <c r="L9" s="2"/>
    </row>
    <row r="10" spans="1:12" x14ac:dyDescent="0.25">
      <c r="A10" s="37"/>
      <c r="B10" s="9">
        <v>2019</v>
      </c>
      <c r="C10" s="9">
        <v>2019</v>
      </c>
      <c r="D10" s="10">
        <v>185.55397190252702</v>
      </c>
      <c r="E10" s="10">
        <v>0</v>
      </c>
      <c r="F10" s="10">
        <v>0</v>
      </c>
      <c r="G10" s="10">
        <f t="shared" si="1"/>
        <v>185.55397190252702</v>
      </c>
      <c r="H10" s="11">
        <v>34.298476337586642</v>
      </c>
      <c r="I10" s="11">
        <f t="shared" si="0"/>
        <v>219.85244824011366</v>
      </c>
      <c r="J10" s="10"/>
      <c r="L10" s="2"/>
    </row>
    <row r="11" spans="1:12" x14ac:dyDescent="0.25">
      <c r="A11" s="37"/>
      <c r="B11" s="9">
        <v>2020</v>
      </c>
      <c r="C11" s="9">
        <v>2020</v>
      </c>
      <c r="D11" s="10">
        <v>183.16569829483058</v>
      </c>
      <c r="E11" s="10">
        <v>0</v>
      </c>
      <c r="F11" s="10">
        <v>0</v>
      </c>
      <c r="G11" s="10">
        <f t="shared" si="1"/>
        <v>183.16569829483058</v>
      </c>
      <c r="H11" s="11">
        <v>26.277271615749484</v>
      </c>
      <c r="I11" s="11">
        <f t="shared" si="0"/>
        <v>209.44296991058008</v>
      </c>
      <c r="J11" s="10"/>
      <c r="L11" s="2"/>
    </row>
    <row r="12" spans="1:12" x14ac:dyDescent="0.25">
      <c r="A12" s="37"/>
      <c r="B12" s="9">
        <v>2021</v>
      </c>
      <c r="C12" s="9">
        <v>2021</v>
      </c>
      <c r="D12" s="10">
        <v>172.85671557077194</v>
      </c>
      <c r="E12" s="10">
        <v>0</v>
      </c>
      <c r="F12" s="10">
        <v>0</v>
      </c>
      <c r="G12" s="10">
        <f t="shared" si="1"/>
        <v>172.85671557077194</v>
      </c>
      <c r="H12" s="11">
        <v>30.432543071673592</v>
      </c>
      <c r="I12" s="11">
        <f t="shared" si="0"/>
        <v>203.28925864244553</v>
      </c>
      <c r="J12" s="10"/>
      <c r="L12" s="2"/>
    </row>
    <row r="13" spans="1:12" x14ac:dyDescent="0.25">
      <c r="A13" s="37"/>
      <c r="B13" s="9">
        <v>2022</v>
      </c>
      <c r="C13" s="9">
        <v>2022</v>
      </c>
      <c r="D13" s="10">
        <v>164.26914033322473</v>
      </c>
      <c r="E13" s="10">
        <v>0.7277703063517913</v>
      </c>
      <c r="F13" s="10">
        <v>0</v>
      </c>
      <c r="G13" s="10">
        <f t="shared" si="1"/>
        <v>164.99691063957653</v>
      </c>
      <c r="H13" s="11">
        <v>25.398141327245128</v>
      </c>
      <c r="I13" s="11">
        <f t="shared" si="0"/>
        <v>190.39505196682165</v>
      </c>
      <c r="J13" s="10"/>
      <c r="L13" s="2"/>
    </row>
    <row r="14" spans="1:12" x14ac:dyDescent="0.25">
      <c r="A14" s="37"/>
      <c r="B14" s="9">
        <v>2023</v>
      </c>
      <c r="C14" s="9">
        <v>2023</v>
      </c>
      <c r="D14" s="10">
        <v>173.68386759629624</v>
      </c>
      <c r="E14" s="10">
        <v>32.268865987191347</v>
      </c>
      <c r="F14" s="10">
        <v>0</v>
      </c>
      <c r="G14" s="10">
        <f t="shared" si="1"/>
        <v>205.9527335834876</v>
      </c>
      <c r="H14" s="11">
        <v>25.9600618146948</v>
      </c>
      <c r="I14" s="11">
        <f t="shared" si="0"/>
        <v>231.9127953981824</v>
      </c>
      <c r="J14" s="10"/>
      <c r="L14" s="2"/>
    </row>
    <row r="15" spans="1:12" x14ac:dyDescent="0.25">
      <c r="A15" s="37"/>
      <c r="B15" s="9">
        <v>2024</v>
      </c>
      <c r="C15" s="9">
        <v>2024</v>
      </c>
      <c r="D15" s="10">
        <v>161.32416888183448</v>
      </c>
      <c r="E15" s="10">
        <v>62.4698690413937</v>
      </c>
      <c r="F15" s="10">
        <v>2.2739198333499994E-3</v>
      </c>
      <c r="G15" s="10">
        <f t="shared" si="1"/>
        <v>223.79631184306155</v>
      </c>
      <c r="H15" s="11">
        <v>32.068522074999997</v>
      </c>
      <c r="I15" s="11">
        <f t="shared" si="0"/>
        <v>255.86483391806155</v>
      </c>
      <c r="J15" s="10">
        <v>264.24036169689595</v>
      </c>
      <c r="L15" s="2"/>
    </row>
    <row r="16" spans="1:12" x14ac:dyDescent="0.25">
      <c r="A16" s="38" t="s">
        <v>18</v>
      </c>
      <c r="B16" s="9">
        <v>2025</v>
      </c>
      <c r="C16" s="9">
        <v>2025</v>
      </c>
      <c r="D16" s="10">
        <v>166.04802299790671</v>
      </c>
      <c r="E16" s="10">
        <v>74.955290279126004</v>
      </c>
      <c r="F16" s="10">
        <v>0.11756749999999998</v>
      </c>
      <c r="G16" s="10">
        <f t="shared" si="1"/>
        <v>241.12088077703271</v>
      </c>
      <c r="H16" s="11">
        <v>33.451240228000003</v>
      </c>
      <c r="I16" s="11">
        <f t="shared" si="0"/>
        <v>274.57212100503273</v>
      </c>
      <c r="J16" s="10">
        <v>270.73287791187994</v>
      </c>
      <c r="L16" s="2"/>
    </row>
    <row r="17" spans="1:12" x14ac:dyDescent="0.25">
      <c r="A17" s="38"/>
      <c r="B17" s="9">
        <v>2026</v>
      </c>
      <c r="C17" s="9">
        <v>2026</v>
      </c>
      <c r="D17" s="10">
        <v>156.35241151515922</v>
      </c>
      <c r="E17" s="10">
        <v>65.968970365968758</v>
      </c>
      <c r="F17" s="10">
        <v>4.1104668338504986</v>
      </c>
      <c r="G17" s="10">
        <f t="shared" si="1"/>
        <v>226.43184871497849</v>
      </c>
      <c r="H17" s="11">
        <v>30.012354065500851</v>
      </c>
      <c r="I17" s="11">
        <f t="shared" si="0"/>
        <v>256.44420278047932</v>
      </c>
      <c r="J17" s="10">
        <v>234.9172670101822</v>
      </c>
      <c r="L17" s="2"/>
    </row>
    <row r="18" spans="1:12" x14ac:dyDescent="0.25">
      <c r="A18" s="38"/>
      <c r="B18" s="9">
        <v>2027</v>
      </c>
      <c r="C18" s="9">
        <v>2027</v>
      </c>
      <c r="D18" s="10">
        <v>154.55698960410075</v>
      </c>
      <c r="E18" s="10">
        <v>36.915508818731496</v>
      </c>
      <c r="F18" s="10">
        <v>18.154307496489249</v>
      </c>
      <c r="G18" s="10">
        <f t="shared" si="1"/>
        <v>209.6268059193215</v>
      </c>
      <c r="H18" s="11">
        <v>30.079245213774506</v>
      </c>
      <c r="I18" s="11">
        <f t="shared" si="0"/>
        <v>239.706051133096</v>
      </c>
      <c r="J18" s="10">
        <v>216.52057377890239</v>
      </c>
      <c r="L18" s="2"/>
    </row>
    <row r="19" spans="1:12" x14ac:dyDescent="0.25">
      <c r="A19" s="38"/>
      <c r="B19" s="9">
        <v>2028</v>
      </c>
      <c r="C19" s="9">
        <v>2028</v>
      </c>
      <c r="D19" s="10">
        <v>136.04295591055725</v>
      </c>
      <c r="E19" s="10">
        <v>11.751796714888</v>
      </c>
      <c r="F19" s="10">
        <v>51.915407485126757</v>
      </c>
      <c r="G19" s="10">
        <f t="shared" si="1"/>
        <v>199.71016011057202</v>
      </c>
      <c r="H19" s="11">
        <v>30.330317025203978</v>
      </c>
      <c r="I19" s="11">
        <f t="shared" si="0"/>
        <v>230.040477135776</v>
      </c>
      <c r="J19" s="10">
        <v>210.34334773545982</v>
      </c>
      <c r="L19" s="2"/>
    </row>
    <row r="20" spans="1:12" x14ac:dyDescent="0.25">
      <c r="A20" s="38"/>
      <c r="B20" s="9">
        <v>2029</v>
      </c>
      <c r="C20" s="9">
        <v>2029</v>
      </c>
      <c r="D20" s="12">
        <v>105.59306033869574</v>
      </c>
      <c r="E20" s="12">
        <v>8.9143244782192479</v>
      </c>
      <c r="F20" s="12">
        <v>72.714417390303254</v>
      </c>
      <c r="G20" s="10">
        <f t="shared" si="1"/>
        <v>187.22180220721822</v>
      </c>
      <c r="H20" s="11">
        <v>30.710233101666482</v>
      </c>
      <c r="I20" s="11">
        <f t="shared" si="0"/>
        <v>217.93203530888471</v>
      </c>
      <c r="J20" s="10">
        <v>208.09629421624291</v>
      </c>
      <c r="L20" s="2"/>
    </row>
    <row r="21" spans="1:12" x14ac:dyDescent="0.25">
      <c r="A21" s="38"/>
      <c r="B21" s="9">
        <v>2030</v>
      </c>
      <c r="C21" s="9">
        <v>2030</v>
      </c>
      <c r="D21" s="10">
        <v>93.332893586248986</v>
      </c>
      <c r="E21" s="10">
        <v>9.6379357844180014</v>
      </c>
      <c r="F21" s="10">
        <v>74.8000051474705</v>
      </c>
      <c r="G21" s="10">
        <f t="shared" si="1"/>
        <v>177.77083451813749</v>
      </c>
      <c r="H21" s="11">
        <v>31.406720582036016</v>
      </c>
      <c r="I21" s="11">
        <f t="shared" si="0"/>
        <v>209.17755510017349</v>
      </c>
      <c r="J21" s="10"/>
      <c r="L21" s="2"/>
    </row>
    <row r="23" spans="1:12" x14ac:dyDescent="0.25">
      <c r="D23" s="1"/>
      <c r="E23" s="1"/>
      <c r="F23" s="1"/>
      <c r="G23" s="1"/>
      <c r="H23" s="1"/>
      <c r="I23" s="1"/>
      <c r="J23" s="1"/>
    </row>
    <row r="24" spans="1:12" x14ac:dyDescent="0.25">
      <c r="D24" s="1"/>
      <c r="E24" s="1"/>
      <c r="F24" s="1"/>
      <c r="G24" s="1"/>
      <c r="H24" s="1"/>
      <c r="I24" s="1"/>
      <c r="J24" s="1"/>
    </row>
    <row r="25" spans="1:12" x14ac:dyDescent="0.25">
      <c r="D25" s="1"/>
      <c r="E25" s="1"/>
      <c r="F25" s="1"/>
      <c r="G25" s="1"/>
      <c r="H25" s="1"/>
      <c r="I25" s="1"/>
      <c r="J25" s="1"/>
    </row>
    <row r="26" spans="1:12" x14ac:dyDescent="0.25">
      <c r="D26" s="1"/>
      <c r="E26" s="1"/>
      <c r="F26" s="1"/>
      <c r="G26" s="1"/>
      <c r="H26" s="1"/>
      <c r="I26" s="1"/>
      <c r="J26" s="1"/>
    </row>
    <row r="27" spans="1:12" x14ac:dyDescent="0.25">
      <c r="D27" s="1"/>
      <c r="E27" s="1"/>
      <c r="F27" s="1"/>
      <c r="G27" s="1"/>
      <c r="H27" s="1"/>
      <c r="I27" s="1"/>
      <c r="J27" s="1"/>
    </row>
    <row r="28" spans="1:12" x14ac:dyDescent="0.25">
      <c r="D28" s="1"/>
      <c r="E28" s="1"/>
      <c r="F28" s="1"/>
      <c r="G28" s="1"/>
      <c r="H28" s="1"/>
      <c r="I28" s="1"/>
      <c r="J28" s="1"/>
    </row>
    <row r="29" spans="1:12" x14ac:dyDescent="0.25">
      <c r="D29" s="1"/>
      <c r="E29" s="1"/>
      <c r="F29" s="1"/>
      <c r="G29" s="1"/>
      <c r="H29" s="1"/>
      <c r="I29" s="1"/>
      <c r="J29" s="1"/>
    </row>
    <row r="30" spans="1:12" x14ac:dyDescent="0.25">
      <c r="D30" s="1"/>
      <c r="E30" s="1"/>
      <c r="F30" s="1"/>
      <c r="G30" s="1"/>
      <c r="H30" s="1"/>
      <c r="I30" s="1"/>
      <c r="J30" s="1"/>
    </row>
    <row r="31" spans="1:12" x14ac:dyDescent="0.25">
      <c r="D31" s="1"/>
      <c r="E31" s="1"/>
      <c r="F31" s="1"/>
      <c r="G31" s="1"/>
      <c r="H31" s="1"/>
      <c r="I31" s="1"/>
      <c r="J31" s="1"/>
    </row>
    <row r="32" spans="1:12" x14ac:dyDescent="0.25">
      <c r="D32" s="1"/>
      <c r="E32" s="1"/>
      <c r="F32" s="1"/>
      <c r="G32" s="1"/>
      <c r="H32" s="1"/>
      <c r="I32" s="1"/>
      <c r="J32" s="1"/>
    </row>
    <row r="33" spans="4:10" x14ac:dyDescent="0.25">
      <c r="D33" s="1"/>
      <c r="E33" s="1"/>
      <c r="F33" s="1"/>
      <c r="G33" s="1"/>
      <c r="H33" s="1"/>
      <c r="I33" s="1"/>
      <c r="J33" s="1"/>
    </row>
    <row r="34" spans="4:10" x14ac:dyDescent="0.25">
      <c r="D34" s="1"/>
      <c r="E34" s="1"/>
      <c r="F34" s="1"/>
      <c r="G34" s="1"/>
      <c r="H34" s="1"/>
      <c r="I34" s="1"/>
      <c r="J34" s="1"/>
    </row>
    <row r="35" spans="4:10" x14ac:dyDescent="0.25">
      <c r="D35" s="1"/>
      <c r="E35" s="1"/>
      <c r="F35" s="1"/>
      <c r="G35" s="1"/>
      <c r="H35" s="1"/>
      <c r="I35" s="1"/>
      <c r="J35" s="1"/>
    </row>
    <row r="36" spans="4:10" x14ac:dyDescent="0.25">
      <c r="D36" s="1"/>
      <c r="E36" s="1"/>
      <c r="F36" s="1"/>
      <c r="G36" s="1"/>
      <c r="H36" s="1"/>
      <c r="I36" s="1"/>
      <c r="J36" s="1"/>
    </row>
    <row r="37" spans="4:10" x14ac:dyDescent="0.25">
      <c r="D37" s="1"/>
      <c r="E37" s="1"/>
      <c r="F37" s="1"/>
      <c r="G37" s="1"/>
      <c r="H37" s="1"/>
      <c r="I37" s="1"/>
      <c r="J37" s="1"/>
    </row>
    <row r="38" spans="4:10" x14ac:dyDescent="0.25">
      <c r="D38" s="1"/>
      <c r="E38" s="1"/>
      <c r="F38" s="1"/>
      <c r="G38" s="1"/>
      <c r="H38" s="1"/>
      <c r="I38" s="1"/>
      <c r="J38" s="1"/>
    </row>
    <row r="39" spans="4:10" x14ac:dyDescent="0.25">
      <c r="D39" s="1"/>
      <c r="E39" s="1"/>
      <c r="F39" s="1"/>
      <c r="G39" s="1"/>
      <c r="H39" s="1"/>
      <c r="I39" s="1"/>
      <c r="J39" s="1"/>
    </row>
    <row r="40" spans="4:10" x14ac:dyDescent="0.25">
      <c r="D40" s="1"/>
      <c r="E40" s="1"/>
      <c r="F40" s="1"/>
      <c r="G40" s="1"/>
      <c r="H40" s="1"/>
      <c r="I40" s="1"/>
      <c r="J40" s="1"/>
    </row>
    <row r="41" spans="4:10" x14ac:dyDescent="0.25">
      <c r="D41" s="1"/>
      <c r="E41" s="1"/>
      <c r="F41" s="1"/>
      <c r="G41" s="1"/>
      <c r="H41" s="1"/>
      <c r="I41" s="1"/>
      <c r="J41" s="1"/>
    </row>
    <row r="42" spans="4:10" x14ac:dyDescent="0.25">
      <c r="D42" s="1"/>
      <c r="E42" s="1"/>
      <c r="F42" s="1"/>
      <c r="G42" s="1"/>
      <c r="H42" s="1"/>
      <c r="I42" s="1"/>
      <c r="J42" s="1"/>
    </row>
    <row r="43" spans="4:10" x14ac:dyDescent="0.25">
      <c r="D43" s="1"/>
      <c r="E43" s="1"/>
      <c r="F43" s="1"/>
      <c r="G43" s="1"/>
      <c r="H43" s="1"/>
      <c r="I43" s="1"/>
      <c r="J43" s="1"/>
    </row>
    <row r="44" spans="4:10" x14ac:dyDescent="0.25">
      <c r="D44" s="1"/>
      <c r="E44" s="1"/>
      <c r="F44" s="1"/>
      <c r="G44" s="1"/>
      <c r="H44" s="1"/>
      <c r="I44" s="1"/>
      <c r="J44" s="1"/>
    </row>
    <row r="45" spans="4:10" x14ac:dyDescent="0.25">
      <c r="D45" s="1"/>
      <c r="E45" s="1"/>
      <c r="F45" s="1"/>
      <c r="G45" s="1"/>
      <c r="H45" s="1"/>
      <c r="I45" s="1"/>
      <c r="J45" s="1"/>
    </row>
  </sheetData>
  <mergeCells count="2">
    <mergeCell ref="A3:A15"/>
    <mergeCell ref="A16:A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1EFF7-D352-4191-9F04-8746D342CCE8}">
  <sheetPr>
    <pageSetUpPr fitToPage="1"/>
  </sheetPr>
  <dimension ref="A1:S63"/>
  <sheetViews>
    <sheetView zoomScale="90" zoomScaleNormal="90" workbookViewId="0">
      <pane xSplit="3" ySplit="2" topLeftCell="F3" activePane="bottomRight" state="frozen"/>
      <selection activeCell="A21" sqref="A21"/>
      <selection pane="topRight" activeCell="D21" sqref="D21"/>
      <selection pane="bottomLeft" activeCell="A24" sqref="A24"/>
      <selection pane="bottomRight" activeCell="H5" sqref="H5"/>
    </sheetView>
  </sheetViews>
  <sheetFormatPr baseColWidth="10" defaultColWidth="9.140625" defaultRowHeight="12.75" x14ac:dyDescent="0.2"/>
  <cols>
    <col min="1" max="1" width="10.85546875" style="3" customWidth="1"/>
    <col min="2" max="2" width="32" style="3" customWidth="1"/>
    <col min="3" max="3" width="16.140625" style="3" customWidth="1"/>
    <col min="4" max="4" width="13" style="3" customWidth="1"/>
    <col min="5" max="5" width="15.28515625" style="3" customWidth="1"/>
    <col min="6" max="6" width="14.42578125" style="3" customWidth="1"/>
    <col min="7" max="7" width="14.140625" style="3" customWidth="1"/>
    <col min="8" max="8" width="13.42578125" style="3" customWidth="1"/>
    <col min="9" max="9" width="18.140625" style="3" customWidth="1"/>
    <col min="10" max="10" width="15.85546875" style="3" customWidth="1"/>
    <col min="11" max="11" width="16.5703125" style="3" customWidth="1"/>
    <col min="12" max="12" width="19.7109375" style="3" customWidth="1"/>
    <col min="13" max="16384" width="9.140625" style="3"/>
  </cols>
  <sheetData>
    <row r="1" spans="1:15" ht="13.5" thickBot="1" x14ac:dyDescent="0.25">
      <c r="B1" s="41" t="s">
        <v>19</v>
      </c>
      <c r="C1" s="42"/>
      <c r="D1" s="42"/>
      <c r="E1" s="43"/>
    </row>
    <row r="2" spans="1:15" ht="29.1" customHeight="1" x14ac:dyDescent="0.25">
      <c r="A2" s="15"/>
      <c r="B2" s="16" t="s">
        <v>16</v>
      </c>
      <c r="C2" s="17"/>
      <c r="D2" s="18" t="s">
        <v>7</v>
      </c>
      <c r="E2" s="18" t="s">
        <v>8</v>
      </c>
      <c r="F2" s="18" t="s">
        <v>9</v>
      </c>
      <c r="G2" s="18" t="s">
        <v>10</v>
      </c>
      <c r="H2" s="18" t="s">
        <v>4</v>
      </c>
      <c r="I2" s="18" t="s">
        <v>11</v>
      </c>
      <c r="J2" s="18" t="s">
        <v>12</v>
      </c>
      <c r="K2" s="18" t="s">
        <v>13</v>
      </c>
      <c r="L2" s="18" t="s">
        <v>14</v>
      </c>
      <c r="M2" s="14"/>
      <c r="N2" s="4"/>
      <c r="O2" s="4"/>
    </row>
    <row r="3" spans="1:15" s="5" customFormat="1" ht="16.5" customHeight="1" x14ac:dyDescent="0.2">
      <c r="A3" s="39" t="s">
        <v>17</v>
      </c>
      <c r="B3" s="15">
        <v>1970</v>
      </c>
      <c r="C3" s="15">
        <v>1970</v>
      </c>
      <c r="D3" s="19">
        <v>0</v>
      </c>
      <c r="E3" s="19"/>
      <c r="F3" s="19"/>
      <c r="G3" s="19"/>
      <c r="H3" s="19">
        <v>0</v>
      </c>
      <c r="I3" s="19">
        <v>0</v>
      </c>
      <c r="J3" s="19">
        <v>0</v>
      </c>
      <c r="K3" s="19">
        <v>0</v>
      </c>
      <c r="L3" s="19">
        <f>(G3)*6.29/IF(MOD(C$4,4)=0,366,365)</f>
        <v>0</v>
      </c>
      <c r="M3" s="3"/>
    </row>
    <row r="4" spans="1:15" x14ac:dyDescent="0.2">
      <c r="A4" s="39"/>
      <c r="B4" s="15">
        <v>1971</v>
      </c>
      <c r="C4" s="15">
        <v>1971</v>
      </c>
      <c r="D4" s="19">
        <v>0.36</v>
      </c>
      <c r="E4" s="19">
        <v>0</v>
      </c>
      <c r="F4" s="19">
        <v>0</v>
      </c>
      <c r="G4" s="19">
        <v>0</v>
      </c>
      <c r="H4" s="19">
        <f t="shared" ref="H4:H35" si="0">SUM(D4:G4)</f>
        <v>0.36</v>
      </c>
      <c r="I4" s="19">
        <f t="shared" ref="I4:I63" si="1">H4-G4</f>
        <v>0.36</v>
      </c>
      <c r="J4" s="19">
        <f>(H4)*6.29/IF(MOD(B4,4)=0,366,365)</f>
        <v>6.2038356164383556E-3</v>
      </c>
      <c r="K4" s="19">
        <f>(I4)*6.29/IF(MOD(B4,4)=0,366,365)</f>
        <v>6.2038356164383556E-3</v>
      </c>
      <c r="L4" s="19">
        <f>(G4)*6.29/IF(MOD(C4,4)=0,366,365)</f>
        <v>0</v>
      </c>
    </row>
    <row r="5" spans="1:15" x14ac:dyDescent="0.2">
      <c r="A5" s="39"/>
      <c r="B5" s="15">
        <v>1972</v>
      </c>
      <c r="C5" s="15">
        <v>1972</v>
      </c>
      <c r="D5" s="19">
        <v>1.93</v>
      </c>
      <c r="E5" s="19">
        <v>0</v>
      </c>
      <c r="F5" s="19">
        <v>0</v>
      </c>
      <c r="G5" s="19">
        <v>0</v>
      </c>
      <c r="H5" s="19">
        <f t="shared" si="0"/>
        <v>1.93</v>
      </c>
      <c r="I5" s="19">
        <f t="shared" si="1"/>
        <v>1.93</v>
      </c>
      <c r="J5" s="19">
        <f t="shared" ref="J5:J63" si="2">(H5)*6.29/IF(MOD(B5,4)=0,366,365)</f>
        <v>3.3168579234972677E-2</v>
      </c>
      <c r="K5" s="19">
        <f t="shared" ref="K5:K63" si="3">(I5)*6.29/IF(MOD(B5,4)=0,366,365)</f>
        <v>3.3168579234972677E-2</v>
      </c>
      <c r="L5" s="19">
        <f t="shared" ref="L5:L60" si="4">(G5)*6.29/IF(MOD(C5,4)=0,366,365)</f>
        <v>0</v>
      </c>
    </row>
    <row r="6" spans="1:15" x14ac:dyDescent="0.2">
      <c r="A6" s="39"/>
      <c r="B6" s="15">
        <v>1973</v>
      </c>
      <c r="C6" s="15">
        <v>1973</v>
      </c>
      <c r="D6" s="19">
        <v>1.87</v>
      </c>
      <c r="E6" s="19">
        <v>0</v>
      </c>
      <c r="F6" s="19">
        <v>0</v>
      </c>
      <c r="G6" s="19">
        <v>0</v>
      </c>
      <c r="H6" s="19">
        <f t="shared" si="0"/>
        <v>1.87</v>
      </c>
      <c r="I6" s="19">
        <f t="shared" si="1"/>
        <v>1.87</v>
      </c>
      <c r="J6" s="19">
        <f t="shared" si="2"/>
        <v>3.2225479452054798E-2</v>
      </c>
      <c r="K6" s="19">
        <f t="shared" si="3"/>
        <v>3.2225479452054798E-2</v>
      </c>
      <c r="L6" s="19">
        <f t="shared" si="4"/>
        <v>0</v>
      </c>
    </row>
    <row r="7" spans="1:15" x14ac:dyDescent="0.2">
      <c r="A7" s="39"/>
      <c r="B7" s="15">
        <v>1974</v>
      </c>
      <c r="C7" s="15">
        <v>1974</v>
      </c>
      <c r="D7" s="19">
        <v>2.0099999999999998</v>
      </c>
      <c r="E7" s="19">
        <v>0</v>
      </c>
      <c r="F7" s="19">
        <v>0</v>
      </c>
      <c r="G7" s="19">
        <v>0</v>
      </c>
      <c r="H7" s="19">
        <f t="shared" si="0"/>
        <v>2.0099999999999998</v>
      </c>
      <c r="I7" s="19">
        <f t="shared" si="1"/>
        <v>2.0099999999999998</v>
      </c>
      <c r="J7" s="19">
        <f t="shared" si="2"/>
        <v>3.4638082191780821E-2</v>
      </c>
      <c r="K7" s="19">
        <f t="shared" si="3"/>
        <v>3.4638082191780821E-2</v>
      </c>
      <c r="L7" s="19">
        <f t="shared" si="4"/>
        <v>0</v>
      </c>
    </row>
    <row r="8" spans="1:15" x14ac:dyDescent="0.2">
      <c r="A8" s="39"/>
      <c r="B8" s="15">
        <v>1975</v>
      </c>
      <c r="C8" s="15">
        <v>1975</v>
      </c>
      <c r="D8" s="19">
        <v>11</v>
      </c>
      <c r="E8" s="19">
        <v>0</v>
      </c>
      <c r="F8" s="19">
        <v>0</v>
      </c>
      <c r="G8" s="19">
        <v>0</v>
      </c>
      <c r="H8" s="19">
        <f t="shared" si="0"/>
        <v>11</v>
      </c>
      <c r="I8" s="19">
        <f t="shared" si="1"/>
        <v>11</v>
      </c>
      <c r="J8" s="19">
        <f t="shared" si="2"/>
        <v>0.18956164383561644</v>
      </c>
      <c r="K8" s="19">
        <f t="shared" si="3"/>
        <v>0.18956164383561644</v>
      </c>
      <c r="L8" s="19">
        <f t="shared" si="4"/>
        <v>0</v>
      </c>
    </row>
    <row r="9" spans="1:15" x14ac:dyDescent="0.2">
      <c r="A9" s="39"/>
      <c r="B9" s="15">
        <v>1976</v>
      </c>
      <c r="C9" s="15">
        <v>1976</v>
      </c>
      <c r="D9" s="19">
        <v>16.23</v>
      </c>
      <c r="E9" s="19">
        <v>0</v>
      </c>
      <c r="F9" s="19">
        <v>0</v>
      </c>
      <c r="G9" s="19">
        <v>0</v>
      </c>
      <c r="H9" s="19">
        <f t="shared" si="0"/>
        <v>16.23</v>
      </c>
      <c r="I9" s="19">
        <f t="shared" si="1"/>
        <v>16.23</v>
      </c>
      <c r="J9" s="19">
        <f t="shared" si="2"/>
        <v>0.27892540983606562</v>
      </c>
      <c r="K9" s="19">
        <f t="shared" si="3"/>
        <v>0.27892540983606562</v>
      </c>
      <c r="L9" s="19">
        <f t="shared" si="4"/>
        <v>0</v>
      </c>
    </row>
    <row r="10" spans="1:15" x14ac:dyDescent="0.2">
      <c r="A10" s="39"/>
      <c r="B10" s="15">
        <v>1977</v>
      </c>
      <c r="C10" s="15">
        <v>1977</v>
      </c>
      <c r="D10" s="19">
        <v>16.64</v>
      </c>
      <c r="E10" s="19">
        <v>0</v>
      </c>
      <c r="F10" s="19">
        <v>0</v>
      </c>
      <c r="G10" s="19">
        <v>2.72</v>
      </c>
      <c r="H10" s="19">
        <f t="shared" si="0"/>
        <v>19.36</v>
      </c>
      <c r="I10" s="19">
        <f t="shared" si="1"/>
        <v>16.64</v>
      </c>
      <c r="J10" s="19">
        <f t="shared" si="2"/>
        <v>0.33362849315068493</v>
      </c>
      <c r="K10" s="19">
        <f t="shared" si="3"/>
        <v>0.28675506849315069</v>
      </c>
      <c r="L10" s="19">
        <f t="shared" si="4"/>
        <v>4.6873424657534253E-2</v>
      </c>
    </row>
    <row r="11" spans="1:15" x14ac:dyDescent="0.2">
      <c r="A11" s="39"/>
      <c r="B11" s="15">
        <v>1978</v>
      </c>
      <c r="C11" s="15">
        <v>1978</v>
      </c>
      <c r="D11" s="19">
        <v>20.64</v>
      </c>
      <c r="E11" s="19">
        <v>0.02</v>
      </c>
      <c r="F11" s="19">
        <v>0</v>
      </c>
      <c r="G11" s="19">
        <v>14.62</v>
      </c>
      <c r="H11" s="19">
        <f>SUM(D11:G11)</f>
        <v>35.28</v>
      </c>
      <c r="I11" s="19">
        <f t="shared" si="1"/>
        <v>20.660000000000004</v>
      </c>
      <c r="J11" s="19">
        <f t="shared" si="2"/>
        <v>0.6079758904109589</v>
      </c>
      <c r="K11" s="19">
        <f t="shared" si="3"/>
        <v>0.3560312328767124</v>
      </c>
      <c r="L11" s="19">
        <f t="shared" si="4"/>
        <v>0.25194465753424655</v>
      </c>
    </row>
    <row r="12" spans="1:15" x14ac:dyDescent="0.2">
      <c r="A12" s="39"/>
      <c r="B12" s="15">
        <v>1979</v>
      </c>
      <c r="C12" s="15">
        <v>1979</v>
      </c>
      <c r="D12" s="19">
        <v>22.48</v>
      </c>
      <c r="E12" s="19">
        <v>0.04</v>
      </c>
      <c r="F12" s="19">
        <v>1.1299999999999999</v>
      </c>
      <c r="G12" s="19">
        <v>21.11</v>
      </c>
      <c r="H12" s="19">
        <f t="shared" si="0"/>
        <v>44.76</v>
      </c>
      <c r="I12" s="19">
        <f t="shared" si="1"/>
        <v>23.65</v>
      </c>
      <c r="J12" s="19">
        <f t="shared" si="2"/>
        <v>0.77134356164383555</v>
      </c>
      <c r="K12" s="19">
        <f t="shared" si="3"/>
        <v>0.40755753424657531</v>
      </c>
      <c r="L12" s="19">
        <f t="shared" si="4"/>
        <v>0.36378602739726029</v>
      </c>
    </row>
    <row r="13" spans="1:15" x14ac:dyDescent="0.2">
      <c r="A13" s="39"/>
      <c r="B13" s="15">
        <v>1980</v>
      </c>
      <c r="C13" s="15">
        <v>1980</v>
      </c>
      <c r="D13" s="19">
        <v>28.22</v>
      </c>
      <c r="E13" s="19">
        <v>0.05</v>
      </c>
      <c r="F13" s="19">
        <v>2.44</v>
      </c>
      <c r="G13" s="19">
        <v>25.64</v>
      </c>
      <c r="H13" s="19">
        <f t="shared" si="0"/>
        <v>56.35</v>
      </c>
      <c r="I13" s="19">
        <f t="shared" si="1"/>
        <v>30.71</v>
      </c>
      <c r="J13" s="19">
        <f t="shared" si="2"/>
        <v>0.96841939890710382</v>
      </c>
      <c r="K13" s="19">
        <f t="shared" si="3"/>
        <v>0.52777568306010925</v>
      </c>
      <c r="L13" s="19">
        <f t="shared" si="4"/>
        <v>0.44064371584699452</v>
      </c>
    </row>
    <row r="14" spans="1:15" x14ac:dyDescent="0.2">
      <c r="A14" s="39"/>
      <c r="B14" s="15">
        <v>1981</v>
      </c>
      <c r="C14" s="15">
        <v>1981</v>
      </c>
      <c r="D14" s="19">
        <v>27.48</v>
      </c>
      <c r="E14" s="19">
        <v>0.05</v>
      </c>
      <c r="F14" s="19">
        <v>2.17</v>
      </c>
      <c r="G14" s="19">
        <v>25.28</v>
      </c>
      <c r="H14" s="19">
        <f t="shared" si="0"/>
        <v>54.980000000000004</v>
      </c>
      <c r="I14" s="19">
        <f t="shared" si="1"/>
        <v>29.700000000000003</v>
      </c>
      <c r="J14" s="19">
        <f t="shared" si="2"/>
        <v>0.94746356164383572</v>
      </c>
      <c r="K14" s="19">
        <f t="shared" si="3"/>
        <v>0.51181643835616442</v>
      </c>
      <c r="L14" s="19">
        <f t="shared" si="4"/>
        <v>0.43564712328767125</v>
      </c>
    </row>
    <row r="15" spans="1:15" x14ac:dyDescent="0.2">
      <c r="A15" s="39"/>
      <c r="B15" s="15">
        <v>1982</v>
      </c>
      <c r="C15" s="15">
        <v>1982</v>
      </c>
      <c r="D15" s="19">
        <v>28.53</v>
      </c>
      <c r="E15" s="19">
        <v>0.04</v>
      </c>
      <c r="F15" s="19">
        <v>2.29</v>
      </c>
      <c r="G15" s="19">
        <v>24.06</v>
      </c>
      <c r="H15" s="19">
        <f t="shared" si="0"/>
        <v>54.92</v>
      </c>
      <c r="I15" s="19">
        <f t="shared" si="1"/>
        <v>30.860000000000003</v>
      </c>
      <c r="J15" s="19">
        <f t="shared" si="2"/>
        <v>0.94642958904109586</v>
      </c>
      <c r="K15" s="19">
        <f t="shared" si="3"/>
        <v>0.53180657534246578</v>
      </c>
      <c r="L15" s="19">
        <f t="shared" si="4"/>
        <v>0.41462301369863014</v>
      </c>
    </row>
    <row r="16" spans="1:15" x14ac:dyDescent="0.2">
      <c r="A16" s="39"/>
      <c r="B16" s="15">
        <v>1983</v>
      </c>
      <c r="C16" s="15">
        <v>1983</v>
      </c>
      <c r="D16" s="19">
        <v>35.65</v>
      </c>
      <c r="E16" s="19">
        <v>0.04</v>
      </c>
      <c r="F16" s="19">
        <v>2.68</v>
      </c>
      <c r="G16" s="19">
        <v>23.17</v>
      </c>
      <c r="H16" s="19">
        <f t="shared" si="0"/>
        <v>61.54</v>
      </c>
      <c r="I16" s="19">
        <f t="shared" si="1"/>
        <v>38.369999999999997</v>
      </c>
      <c r="J16" s="19">
        <f t="shared" si="2"/>
        <v>1.0605112328767123</v>
      </c>
      <c r="K16" s="19">
        <f t="shared" si="3"/>
        <v>0.66122547945205479</v>
      </c>
      <c r="L16" s="19">
        <f t="shared" si="4"/>
        <v>0.39928575342465755</v>
      </c>
    </row>
    <row r="17" spans="1:12" x14ac:dyDescent="0.2">
      <c r="A17" s="39"/>
      <c r="B17" s="15">
        <v>1984</v>
      </c>
      <c r="C17" s="15">
        <v>1984</v>
      </c>
      <c r="D17" s="19">
        <v>41.09</v>
      </c>
      <c r="E17" s="19">
        <v>0.06</v>
      </c>
      <c r="F17" s="19">
        <v>2.64</v>
      </c>
      <c r="G17" s="19">
        <v>25.63</v>
      </c>
      <c r="H17" s="19">
        <f t="shared" si="0"/>
        <v>69.42</v>
      </c>
      <c r="I17" s="19">
        <f t="shared" si="1"/>
        <v>43.790000000000006</v>
      </c>
      <c r="J17" s="19">
        <f t="shared" si="2"/>
        <v>1.193037704918033</v>
      </c>
      <c r="K17" s="19">
        <f t="shared" si="3"/>
        <v>0.75256584699453566</v>
      </c>
      <c r="L17" s="19">
        <f t="shared" si="4"/>
        <v>0.44047185792349725</v>
      </c>
    </row>
    <row r="18" spans="1:12" x14ac:dyDescent="0.2">
      <c r="A18" s="39"/>
      <c r="B18" s="15">
        <v>1985</v>
      </c>
      <c r="C18" s="15">
        <v>1985</v>
      </c>
      <c r="D18" s="19">
        <v>44.76</v>
      </c>
      <c r="E18" s="19">
        <v>0.08</v>
      </c>
      <c r="F18" s="19">
        <v>2.97</v>
      </c>
      <c r="G18" s="19">
        <v>25.51</v>
      </c>
      <c r="H18" s="19">
        <f>SUM(D18:G18)</f>
        <v>73.319999999999993</v>
      </c>
      <c r="I18" s="19">
        <f>H18-G18</f>
        <v>47.809999999999988</v>
      </c>
      <c r="J18" s="19">
        <f t="shared" si="2"/>
        <v>1.2635145205479452</v>
      </c>
      <c r="K18" s="19">
        <f t="shared" si="3"/>
        <v>0.82390383561643821</v>
      </c>
      <c r="L18" s="19">
        <f t="shared" si="4"/>
        <v>0.4396106849315069</v>
      </c>
    </row>
    <row r="19" spans="1:12" x14ac:dyDescent="0.2">
      <c r="A19" s="39"/>
      <c r="B19" s="15">
        <v>1986</v>
      </c>
      <c r="C19" s="15">
        <v>1986</v>
      </c>
      <c r="D19" s="19">
        <v>48.77</v>
      </c>
      <c r="E19" s="19">
        <v>0.06</v>
      </c>
      <c r="F19" s="19">
        <v>3.85</v>
      </c>
      <c r="G19" s="19">
        <v>26.15</v>
      </c>
      <c r="H19" s="19">
        <f t="shared" si="0"/>
        <v>78.830000000000013</v>
      </c>
      <c r="I19" s="19">
        <f t="shared" si="1"/>
        <v>52.680000000000014</v>
      </c>
      <c r="J19" s="19">
        <f t="shared" si="2"/>
        <v>1.3584676712328769</v>
      </c>
      <c r="K19" s="19">
        <f t="shared" si="3"/>
        <v>0.90782794520547971</v>
      </c>
      <c r="L19" s="19">
        <f t="shared" si="4"/>
        <v>0.45063972602739721</v>
      </c>
    </row>
    <row r="20" spans="1:12" x14ac:dyDescent="0.2">
      <c r="A20" s="39"/>
      <c r="B20" s="15">
        <v>1987</v>
      </c>
      <c r="C20" s="15">
        <v>1987</v>
      </c>
      <c r="D20" s="19">
        <v>56.96</v>
      </c>
      <c r="E20" s="19">
        <v>0.05</v>
      </c>
      <c r="F20" s="19">
        <v>4.12</v>
      </c>
      <c r="G20" s="19">
        <v>28.4</v>
      </c>
      <c r="H20" s="19">
        <f t="shared" si="0"/>
        <v>89.53</v>
      </c>
      <c r="I20" s="19">
        <f t="shared" si="1"/>
        <v>61.13</v>
      </c>
      <c r="J20" s="19">
        <f t="shared" si="2"/>
        <v>1.5428594520547945</v>
      </c>
      <c r="K20" s="19">
        <f t="shared" si="3"/>
        <v>1.0534457534246575</v>
      </c>
      <c r="L20" s="19">
        <f t="shared" si="4"/>
        <v>0.48941369863013695</v>
      </c>
    </row>
    <row r="21" spans="1:12" x14ac:dyDescent="0.2">
      <c r="A21" s="39"/>
      <c r="B21" s="15">
        <v>1988</v>
      </c>
      <c r="C21" s="15">
        <v>1988</v>
      </c>
      <c r="D21" s="19">
        <v>64.72</v>
      </c>
      <c r="E21" s="19">
        <v>0.05</v>
      </c>
      <c r="F21" s="19">
        <v>4.8499999999999996</v>
      </c>
      <c r="G21" s="19">
        <v>28.58</v>
      </c>
      <c r="H21" s="19">
        <f t="shared" si="0"/>
        <v>98.199999999999989</v>
      </c>
      <c r="I21" s="19">
        <f t="shared" si="1"/>
        <v>69.61999999999999</v>
      </c>
      <c r="J21" s="19">
        <f t="shared" si="2"/>
        <v>1.687644808743169</v>
      </c>
      <c r="K21" s="19">
        <f t="shared" si="3"/>
        <v>1.196474863387978</v>
      </c>
      <c r="L21" s="19">
        <f t="shared" si="4"/>
        <v>0.49116994535519121</v>
      </c>
    </row>
    <row r="22" spans="1:12" x14ac:dyDescent="0.2">
      <c r="A22" s="39"/>
      <c r="B22" s="15">
        <v>1989</v>
      </c>
      <c r="C22" s="15">
        <v>1989</v>
      </c>
      <c r="D22" s="19">
        <v>85.98</v>
      </c>
      <c r="E22" s="19">
        <v>0.05</v>
      </c>
      <c r="F22" s="19">
        <v>4.9000000000000004</v>
      </c>
      <c r="G22" s="19">
        <v>29.08</v>
      </c>
      <c r="H22" s="19">
        <f t="shared" si="0"/>
        <v>120.01</v>
      </c>
      <c r="I22" s="19">
        <f t="shared" si="1"/>
        <v>90.93</v>
      </c>
      <c r="J22" s="19">
        <f t="shared" si="2"/>
        <v>2.0681175342465754</v>
      </c>
      <c r="K22" s="19">
        <f t="shared" si="3"/>
        <v>1.5669854794520548</v>
      </c>
      <c r="L22" s="19">
        <f t="shared" si="4"/>
        <v>0.5011320547945205</v>
      </c>
    </row>
    <row r="23" spans="1:12" x14ac:dyDescent="0.2">
      <c r="A23" s="39"/>
      <c r="B23" s="15">
        <v>1990</v>
      </c>
      <c r="C23" s="15">
        <v>1990</v>
      </c>
      <c r="D23" s="19">
        <v>94.54</v>
      </c>
      <c r="E23" s="19">
        <v>0.05</v>
      </c>
      <c r="F23" s="19">
        <v>5.01</v>
      </c>
      <c r="G23" s="19">
        <v>25.99</v>
      </c>
      <c r="H23" s="19">
        <f t="shared" si="0"/>
        <v>125.59</v>
      </c>
      <c r="I23" s="19">
        <f t="shared" si="1"/>
        <v>99.600000000000009</v>
      </c>
      <c r="J23" s="19">
        <f t="shared" si="2"/>
        <v>2.16427698630137</v>
      </c>
      <c r="K23" s="19">
        <f t="shared" si="3"/>
        <v>1.7163945205479454</v>
      </c>
      <c r="L23" s="19">
        <f t="shared" si="4"/>
        <v>0.44788246575342461</v>
      </c>
    </row>
    <row r="24" spans="1:12" x14ac:dyDescent="0.2">
      <c r="A24" s="39"/>
      <c r="B24" s="15">
        <v>1991</v>
      </c>
      <c r="C24" s="15">
        <v>1991</v>
      </c>
      <c r="D24" s="19">
        <v>108.51</v>
      </c>
      <c r="E24" s="19">
        <v>0.06</v>
      </c>
      <c r="F24" s="19">
        <v>4.9000000000000004</v>
      </c>
      <c r="G24" s="19">
        <v>25.56</v>
      </c>
      <c r="H24" s="19">
        <f t="shared" si="0"/>
        <v>139.03</v>
      </c>
      <c r="I24" s="19">
        <f t="shared" si="1"/>
        <v>113.47</v>
      </c>
      <c r="J24" s="19">
        <f t="shared" si="2"/>
        <v>2.3958868493150685</v>
      </c>
      <c r="K24" s="19">
        <f t="shared" si="3"/>
        <v>1.9554145205479454</v>
      </c>
      <c r="L24" s="19">
        <f t="shared" si="4"/>
        <v>0.44047232876712328</v>
      </c>
    </row>
    <row r="25" spans="1:12" x14ac:dyDescent="0.2">
      <c r="A25" s="39"/>
      <c r="B25" s="15">
        <v>1992</v>
      </c>
      <c r="C25" s="15">
        <v>1992</v>
      </c>
      <c r="D25" s="19">
        <v>124</v>
      </c>
      <c r="E25" s="19">
        <v>0.05</v>
      </c>
      <c r="F25" s="19">
        <v>4.96</v>
      </c>
      <c r="G25" s="19">
        <v>26.5</v>
      </c>
      <c r="H25" s="19">
        <f t="shared" si="0"/>
        <v>155.51</v>
      </c>
      <c r="I25" s="19">
        <f t="shared" si="1"/>
        <v>129.01</v>
      </c>
      <c r="J25" s="19">
        <f t="shared" si="2"/>
        <v>2.6725625683060108</v>
      </c>
      <c r="K25" s="19">
        <f t="shared" si="3"/>
        <v>2.2171390710382513</v>
      </c>
      <c r="L25" s="19">
        <f t="shared" si="4"/>
        <v>0.45542349726775955</v>
      </c>
    </row>
    <row r="26" spans="1:12" x14ac:dyDescent="0.2">
      <c r="A26" s="39"/>
      <c r="B26" s="15">
        <v>1993</v>
      </c>
      <c r="C26" s="15">
        <v>1993</v>
      </c>
      <c r="D26" s="19">
        <v>131.84</v>
      </c>
      <c r="E26" s="19">
        <v>0.47</v>
      </c>
      <c r="F26" s="19">
        <v>5.52</v>
      </c>
      <c r="G26" s="19">
        <v>25.56</v>
      </c>
      <c r="H26" s="19">
        <f t="shared" si="0"/>
        <v>163.39000000000001</v>
      </c>
      <c r="I26" s="19">
        <f t="shared" si="1"/>
        <v>137.83000000000001</v>
      </c>
      <c r="J26" s="19">
        <f t="shared" si="2"/>
        <v>2.8156797260273976</v>
      </c>
      <c r="K26" s="19">
        <f t="shared" si="3"/>
        <v>2.3752073972602741</v>
      </c>
      <c r="L26" s="19">
        <f t="shared" si="4"/>
        <v>0.44047232876712328</v>
      </c>
    </row>
    <row r="27" spans="1:12" x14ac:dyDescent="0.2">
      <c r="A27" s="39"/>
      <c r="B27" s="15">
        <v>1994</v>
      </c>
      <c r="C27" s="15">
        <v>1994</v>
      </c>
      <c r="D27" s="19">
        <v>146.28</v>
      </c>
      <c r="E27" s="19">
        <v>2.4</v>
      </c>
      <c r="F27" s="19">
        <v>7.12</v>
      </c>
      <c r="G27" s="19">
        <v>27.88</v>
      </c>
      <c r="H27" s="19">
        <f t="shared" si="0"/>
        <v>183.68</v>
      </c>
      <c r="I27" s="19">
        <f t="shared" si="1"/>
        <v>155.80000000000001</v>
      </c>
      <c r="J27" s="19">
        <f t="shared" si="2"/>
        <v>3.1653347945205486</v>
      </c>
      <c r="K27" s="19">
        <f t="shared" si="3"/>
        <v>2.6848821917808223</v>
      </c>
      <c r="L27" s="19">
        <f t="shared" si="4"/>
        <v>0.48045260273972601</v>
      </c>
    </row>
    <row r="28" spans="1:12" x14ac:dyDescent="0.2">
      <c r="A28" s="39"/>
      <c r="B28" s="15">
        <v>1995</v>
      </c>
      <c r="C28" s="15">
        <v>1995</v>
      </c>
      <c r="D28" s="19">
        <v>156.78</v>
      </c>
      <c r="E28" s="19">
        <v>3.18</v>
      </c>
      <c r="F28" s="19">
        <v>7.94</v>
      </c>
      <c r="G28" s="19">
        <v>29.07</v>
      </c>
      <c r="H28" s="19">
        <f t="shared" si="0"/>
        <v>196.97</v>
      </c>
      <c r="I28" s="19">
        <f t="shared" si="1"/>
        <v>167.9</v>
      </c>
      <c r="J28" s="19">
        <f t="shared" si="2"/>
        <v>3.394359726027397</v>
      </c>
      <c r="K28" s="19">
        <f t="shared" si="3"/>
        <v>2.8934000000000002</v>
      </c>
      <c r="L28" s="19">
        <f t="shared" si="4"/>
        <v>0.50095972602739725</v>
      </c>
    </row>
    <row r="29" spans="1:12" x14ac:dyDescent="0.2">
      <c r="A29" s="39"/>
      <c r="B29" s="15">
        <v>1996</v>
      </c>
      <c r="C29" s="15">
        <v>1996</v>
      </c>
      <c r="D29" s="19">
        <v>175.5</v>
      </c>
      <c r="E29" s="19">
        <v>3.78</v>
      </c>
      <c r="F29" s="19">
        <v>8.23</v>
      </c>
      <c r="G29" s="19">
        <v>38.75</v>
      </c>
      <c r="H29" s="19">
        <f t="shared" si="0"/>
        <v>226.26</v>
      </c>
      <c r="I29" s="19">
        <f t="shared" si="1"/>
        <v>187.51</v>
      </c>
      <c r="J29" s="19">
        <f t="shared" si="2"/>
        <v>3.8884573770491797</v>
      </c>
      <c r="K29" s="19">
        <f t="shared" si="3"/>
        <v>3.2225079234972673</v>
      </c>
      <c r="L29" s="19">
        <f t="shared" si="4"/>
        <v>0.6659494535519126</v>
      </c>
    </row>
    <row r="30" spans="1:12" x14ac:dyDescent="0.2">
      <c r="A30" s="39"/>
      <c r="B30" s="15">
        <v>1997</v>
      </c>
      <c r="C30" s="15">
        <v>1997</v>
      </c>
      <c r="D30" s="19">
        <v>175.91</v>
      </c>
      <c r="E30" s="19">
        <v>5.38</v>
      </c>
      <c r="F30" s="19">
        <v>8.07</v>
      </c>
      <c r="G30" s="19">
        <v>44.36</v>
      </c>
      <c r="H30" s="19">
        <f t="shared" si="0"/>
        <v>233.71999999999997</v>
      </c>
      <c r="I30" s="19">
        <f t="shared" si="1"/>
        <v>189.35999999999996</v>
      </c>
      <c r="J30" s="19">
        <f t="shared" si="2"/>
        <v>4.0276679452054784</v>
      </c>
      <c r="K30" s="19">
        <f t="shared" si="3"/>
        <v>3.2632175342465746</v>
      </c>
      <c r="L30" s="19">
        <f t="shared" si="4"/>
        <v>0.7644504109589042</v>
      </c>
    </row>
    <row r="31" spans="1:12" x14ac:dyDescent="0.2">
      <c r="A31" s="39"/>
      <c r="B31" s="15">
        <v>1998</v>
      </c>
      <c r="C31" s="15">
        <v>1998</v>
      </c>
      <c r="D31" s="19">
        <v>168.74</v>
      </c>
      <c r="E31" s="19">
        <v>5.05</v>
      </c>
      <c r="F31" s="19">
        <v>7.39</v>
      </c>
      <c r="G31" s="19">
        <v>47.06</v>
      </c>
      <c r="H31" s="19">
        <f t="shared" si="0"/>
        <v>228.24</v>
      </c>
      <c r="I31" s="19">
        <f t="shared" si="1"/>
        <v>181.18</v>
      </c>
      <c r="J31" s="19">
        <f t="shared" si="2"/>
        <v>3.9332317808219179</v>
      </c>
      <c r="K31" s="19">
        <f t="shared" si="3"/>
        <v>3.1222526027397262</v>
      </c>
      <c r="L31" s="19">
        <f t="shared" si="4"/>
        <v>0.81097917808219178</v>
      </c>
    </row>
    <row r="32" spans="1:12" x14ac:dyDescent="0.2">
      <c r="A32" s="39"/>
      <c r="B32" s="15">
        <v>1999</v>
      </c>
      <c r="C32" s="15">
        <v>1999</v>
      </c>
      <c r="D32" s="19">
        <v>168.69</v>
      </c>
      <c r="E32" s="19">
        <v>5.51</v>
      </c>
      <c r="F32" s="19">
        <v>6.99</v>
      </c>
      <c r="G32" s="19">
        <v>48.7</v>
      </c>
      <c r="H32" s="19">
        <f t="shared" si="0"/>
        <v>229.89</v>
      </c>
      <c r="I32" s="19">
        <f t="shared" si="1"/>
        <v>181.19</v>
      </c>
      <c r="J32" s="19">
        <f t="shared" si="2"/>
        <v>3.9616660273972601</v>
      </c>
      <c r="K32" s="19">
        <f t="shared" si="3"/>
        <v>3.1224249315068491</v>
      </c>
      <c r="L32" s="19">
        <f t="shared" si="4"/>
        <v>0.83924109589041107</v>
      </c>
    </row>
    <row r="33" spans="1:14" x14ac:dyDescent="0.2">
      <c r="A33" s="39"/>
      <c r="B33" s="15">
        <v>2000</v>
      </c>
      <c r="C33" s="15">
        <v>2000</v>
      </c>
      <c r="D33" s="19">
        <v>181.18</v>
      </c>
      <c r="E33" s="19">
        <v>5.41</v>
      </c>
      <c r="F33" s="19">
        <v>7.23</v>
      </c>
      <c r="G33" s="19">
        <v>47.43</v>
      </c>
      <c r="H33" s="19">
        <f t="shared" si="0"/>
        <v>241.25</v>
      </c>
      <c r="I33" s="19">
        <f t="shared" si="1"/>
        <v>193.82</v>
      </c>
      <c r="J33" s="19">
        <f t="shared" si="2"/>
        <v>4.1460724043715853</v>
      </c>
      <c r="K33" s="19">
        <f t="shared" si="3"/>
        <v>3.3309502732240435</v>
      </c>
      <c r="L33" s="19">
        <f t="shared" si="4"/>
        <v>0.81512213114754095</v>
      </c>
    </row>
    <row r="34" spans="1:14" x14ac:dyDescent="0.2">
      <c r="A34" s="39"/>
      <c r="B34" s="15">
        <v>2001</v>
      </c>
      <c r="C34" s="15">
        <v>2001</v>
      </c>
      <c r="D34" s="19">
        <v>180.88</v>
      </c>
      <c r="E34" s="19">
        <v>5.67</v>
      </c>
      <c r="F34" s="19">
        <v>10.92</v>
      </c>
      <c r="G34" s="19">
        <v>54.15</v>
      </c>
      <c r="H34" s="19">
        <f t="shared" si="0"/>
        <v>251.61999999999998</v>
      </c>
      <c r="I34" s="19">
        <f t="shared" si="1"/>
        <v>197.46999999999997</v>
      </c>
      <c r="J34" s="19">
        <f t="shared" si="2"/>
        <v>4.3361364383561645</v>
      </c>
      <c r="K34" s="19">
        <f t="shared" si="3"/>
        <v>3.4029761643835608</v>
      </c>
      <c r="L34" s="19">
        <f t="shared" si="4"/>
        <v>0.93316027397260271</v>
      </c>
    </row>
    <row r="35" spans="1:14" x14ac:dyDescent="0.2">
      <c r="A35" s="39"/>
      <c r="B35" s="15">
        <v>2002</v>
      </c>
      <c r="C35" s="15">
        <v>2002</v>
      </c>
      <c r="D35" s="19">
        <v>173.65</v>
      </c>
      <c r="E35" s="19">
        <v>7.32</v>
      </c>
      <c r="F35" s="19">
        <v>11.8</v>
      </c>
      <c r="G35" s="19">
        <v>65.53</v>
      </c>
      <c r="H35" s="19">
        <f t="shared" si="0"/>
        <v>258.3</v>
      </c>
      <c r="I35" s="19">
        <f t="shared" si="1"/>
        <v>192.77</v>
      </c>
      <c r="J35" s="19">
        <f t="shared" si="2"/>
        <v>4.4512520547945211</v>
      </c>
      <c r="K35" s="19">
        <f t="shared" si="3"/>
        <v>3.3219816438356164</v>
      </c>
      <c r="L35" s="19">
        <f t="shared" si="4"/>
        <v>1.129270410958904</v>
      </c>
    </row>
    <row r="36" spans="1:14" x14ac:dyDescent="0.2">
      <c r="A36" s="39"/>
      <c r="B36" s="15">
        <v>2003</v>
      </c>
      <c r="C36" s="15">
        <v>2003</v>
      </c>
      <c r="D36" s="19">
        <v>165.48</v>
      </c>
      <c r="E36" s="19">
        <v>10.34</v>
      </c>
      <c r="F36" s="19">
        <v>12.93</v>
      </c>
      <c r="G36" s="19">
        <v>72.930000000000007</v>
      </c>
      <c r="H36" s="19">
        <f t="shared" ref="H36:H51" si="5">SUM(D36:G36)</f>
        <v>261.68</v>
      </c>
      <c r="I36" s="19">
        <f t="shared" si="1"/>
        <v>188.75</v>
      </c>
      <c r="J36" s="19">
        <f t="shared" si="2"/>
        <v>4.5094991780821916</v>
      </c>
      <c r="K36" s="19">
        <f t="shared" si="3"/>
        <v>3.2527054794520547</v>
      </c>
      <c r="L36" s="19">
        <f t="shared" si="4"/>
        <v>1.2567936986301371</v>
      </c>
    </row>
    <row r="37" spans="1:14" x14ac:dyDescent="0.2">
      <c r="A37" s="39"/>
      <c r="B37" s="15">
        <v>2004</v>
      </c>
      <c r="C37" s="15">
        <v>2004</v>
      </c>
      <c r="D37" s="19">
        <v>162.78</v>
      </c>
      <c r="E37" s="19">
        <v>8.67</v>
      </c>
      <c r="F37" s="19">
        <v>13.64</v>
      </c>
      <c r="G37" s="19">
        <v>79.099999999999994</v>
      </c>
      <c r="H37" s="19">
        <f t="shared" si="5"/>
        <v>264.18999999999994</v>
      </c>
      <c r="I37" s="19">
        <f t="shared" si="1"/>
        <v>185.08999999999995</v>
      </c>
      <c r="J37" s="19">
        <f t="shared" si="2"/>
        <v>4.5403144808743159</v>
      </c>
      <c r="K37" s="19">
        <f t="shared" si="3"/>
        <v>3.1809183060109278</v>
      </c>
      <c r="L37" s="19">
        <f t="shared" si="4"/>
        <v>1.359396174863388</v>
      </c>
    </row>
    <row r="38" spans="1:14" x14ac:dyDescent="0.2">
      <c r="A38" s="39"/>
      <c r="B38" s="15">
        <v>2005</v>
      </c>
      <c r="C38" s="15">
        <v>2005</v>
      </c>
      <c r="D38" s="19">
        <v>148.13999999999999</v>
      </c>
      <c r="E38" s="19">
        <v>7.95</v>
      </c>
      <c r="F38" s="19">
        <v>15.81</v>
      </c>
      <c r="G38" s="19">
        <v>85.67</v>
      </c>
      <c r="H38" s="19">
        <f t="shared" si="5"/>
        <v>257.57</v>
      </c>
      <c r="I38" s="19">
        <f t="shared" si="1"/>
        <v>171.89999999999998</v>
      </c>
      <c r="J38" s="19">
        <f t="shared" si="2"/>
        <v>4.4386720547945204</v>
      </c>
      <c r="K38" s="19">
        <f t="shared" si="3"/>
        <v>2.9623315068493148</v>
      </c>
      <c r="L38" s="19">
        <f t="shared" si="4"/>
        <v>1.4763405479452054</v>
      </c>
    </row>
    <row r="39" spans="1:14" x14ac:dyDescent="0.2">
      <c r="A39" s="39"/>
      <c r="B39" s="15">
        <v>2006</v>
      </c>
      <c r="C39" s="15">
        <v>2006</v>
      </c>
      <c r="D39" s="19">
        <v>136.58000000000001</v>
      </c>
      <c r="E39" s="19">
        <v>7.63</v>
      </c>
      <c r="F39" s="19">
        <v>16.7</v>
      </c>
      <c r="G39" s="19">
        <v>88.23</v>
      </c>
      <c r="H39" s="19">
        <f t="shared" si="5"/>
        <v>249.14</v>
      </c>
      <c r="I39" s="19">
        <f t="shared" si="1"/>
        <v>160.90999999999997</v>
      </c>
      <c r="J39" s="19">
        <f t="shared" si="2"/>
        <v>4.2933989041095888</v>
      </c>
      <c r="K39" s="19">
        <f t="shared" si="3"/>
        <v>2.7729421917808215</v>
      </c>
      <c r="L39" s="19">
        <f t="shared" si="4"/>
        <v>1.5204567123287673</v>
      </c>
    </row>
    <row r="40" spans="1:14" x14ac:dyDescent="0.2">
      <c r="A40" s="39"/>
      <c r="B40" s="15">
        <v>2007</v>
      </c>
      <c r="C40" s="15">
        <v>2007</v>
      </c>
      <c r="D40" s="19">
        <v>128.28</v>
      </c>
      <c r="E40" s="19">
        <v>3.13</v>
      </c>
      <c r="F40" s="19">
        <v>16.63</v>
      </c>
      <c r="G40" s="19">
        <v>89.51</v>
      </c>
      <c r="H40" s="19">
        <f t="shared" si="5"/>
        <v>237.55</v>
      </c>
      <c r="I40" s="19">
        <f t="shared" si="1"/>
        <v>148.04000000000002</v>
      </c>
      <c r="J40" s="19">
        <f t="shared" si="2"/>
        <v>4.093669863013699</v>
      </c>
      <c r="K40" s="19">
        <f t="shared" si="3"/>
        <v>2.5511550684931512</v>
      </c>
      <c r="L40" s="19">
        <f t="shared" si="4"/>
        <v>1.5425147945205482</v>
      </c>
    </row>
    <row r="41" spans="1:14" x14ac:dyDescent="0.2">
      <c r="A41" s="39"/>
      <c r="B41" s="15">
        <v>2008</v>
      </c>
      <c r="C41" s="15">
        <v>2008</v>
      </c>
      <c r="D41" s="19">
        <v>122.66</v>
      </c>
      <c r="E41" s="19">
        <v>3.92</v>
      </c>
      <c r="F41" s="19">
        <v>16.940000000000001</v>
      </c>
      <c r="G41" s="19">
        <v>99.46</v>
      </c>
      <c r="H41" s="19">
        <f t="shared" si="5"/>
        <v>242.98000000000002</v>
      </c>
      <c r="I41" s="19">
        <f t="shared" si="1"/>
        <v>143.52000000000004</v>
      </c>
      <c r="J41" s="19">
        <f t="shared" si="2"/>
        <v>4.1758038251366125</v>
      </c>
      <c r="K41" s="19">
        <f t="shared" si="3"/>
        <v>2.4665049180327876</v>
      </c>
      <c r="L41" s="19">
        <f t="shared" si="4"/>
        <v>1.7092989071038251</v>
      </c>
    </row>
    <row r="42" spans="1:14" x14ac:dyDescent="0.2">
      <c r="A42" s="39"/>
      <c r="B42" s="15">
        <v>2009</v>
      </c>
      <c r="C42" s="15">
        <v>2009</v>
      </c>
      <c r="D42" s="19">
        <v>114.94</v>
      </c>
      <c r="E42" s="19">
        <v>4.4400000000000004</v>
      </c>
      <c r="F42" s="19">
        <v>16.96</v>
      </c>
      <c r="G42" s="19">
        <v>103.68</v>
      </c>
      <c r="H42" s="19">
        <f t="shared" si="5"/>
        <v>240.02</v>
      </c>
      <c r="I42" s="19">
        <f t="shared" si="1"/>
        <v>136.34</v>
      </c>
      <c r="J42" s="19">
        <f t="shared" si="2"/>
        <v>4.1362350684931508</v>
      </c>
      <c r="K42" s="19">
        <f t="shared" si="3"/>
        <v>2.3495304109589044</v>
      </c>
      <c r="L42" s="19">
        <f t="shared" si="4"/>
        <v>1.7867046575342467</v>
      </c>
    </row>
    <row r="43" spans="1:14" x14ac:dyDescent="0.2">
      <c r="A43" s="39"/>
      <c r="B43" s="15">
        <v>2010</v>
      </c>
      <c r="C43" s="15">
        <v>2010</v>
      </c>
      <c r="D43" s="19">
        <v>104.39</v>
      </c>
      <c r="E43" s="19">
        <v>4.17</v>
      </c>
      <c r="F43" s="19">
        <v>15.55</v>
      </c>
      <c r="G43" s="19">
        <v>106.53</v>
      </c>
      <c r="H43" s="19">
        <f t="shared" si="5"/>
        <v>230.64</v>
      </c>
      <c r="I43" s="19">
        <f t="shared" si="1"/>
        <v>124.10999999999999</v>
      </c>
      <c r="J43" s="19">
        <f t="shared" si="2"/>
        <v>3.9745906849315067</v>
      </c>
      <c r="K43" s="19">
        <f t="shared" si="3"/>
        <v>2.1387723287671232</v>
      </c>
      <c r="L43" s="19">
        <f t="shared" si="4"/>
        <v>1.8358183561643837</v>
      </c>
    </row>
    <row r="44" spans="1:14" x14ac:dyDescent="0.2">
      <c r="A44" s="39"/>
      <c r="B44" s="15">
        <v>2011</v>
      </c>
      <c r="C44" s="15">
        <v>2011</v>
      </c>
      <c r="D44" s="19">
        <v>97.46</v>
      </c>
      <c r="E44" s="19">
        <v>4.58</v>
      </c>
      <c r="F44" s="19">
        <v>16.309999999999999</v>
      </c>
      <c r="G44" s="19">
        <v>100.3</v>
      </c>
      <c r="H44" s="19">
        <f t="shared" si="5"/>
        <v>218.64999999999998</v>
      </c>
      <c r="I44" s="19">
        <f t="shared" si="1"/>
        <v>118.34999999999998</v>
      </c>
      <c r="J44" s="19">
        <f t="shared" si="2"/>
        <v>3.7679684931506845</v>
      </c>
      <c r="K44" s="19">
        <f t="shared" si="3"/>
        <v>2.0395109589041094</v>
      </c>
      <c r="L44" s="19">
        <f t="shared" si="4"/>
        <v>1.7284575342465751</v>
      </c>
    </row>
    <row r="45" spans="1:14" x14ac:dyDescent="0.2">
      <c r="A45" s="39"/>
      <c r="B45" s="15">
        <v>2012</v>
      </c>
      <c r="C45" s="15">
        <v>2012</v>
      </c>
      <c r="D45" s="19">
        <v>89.2</v>
      </c>
      <c r="E45" s="19">
        <v>4.58</v>
      </c>
      <c r="F45" s="19">
        <v>17.8</v>
      </c>
      <c r="G45" s="19">
        <v>113.06</v>
      </c>
      <c r="H45" s="19">
        <f t="shared" si="5"/>
        <v>224.64</v>
      </c>
      <c r="I45" s="19">
        <f t="shared" si="1"/>
        <v>111.57999999999998</v>
      </c>
      <c r="J45" s="19">
        <f t="shared" si="2"/>
        <v>3.8606163934426228</v>
      </c>
      <c r="K45" s="19">
        <f t="shared" si="3"/>
        <v>1.9175907103825134</v>
      </c>
      <c r="L45" s="19">
        <f t="shared" si="4"/>
        <v>1.9430256830601094</v>
      </c>
    </row>
    <row r="46" spans="1:14" x14ac:dyDescent="0.2">
      <c r="A46" s="39"/>
      <c r="B46" s="15">
        <v>2013</v>
      </c>
      <c r="C46" s="15">
        <v>2013</v>
      </c>
      <c r="D46" s="19">
        <v>84.94</v>
      </c>
      <c r="E46" s="19">
        <v>3.99</v>
      </c>
      <c r="F46" s="19">
        <v>17.72</v>
      </c>
      <c r="G46" s="19">
        <v>107.05</v>
      </c>
      <c r="H46" s="19">
        <f t="shared" si="5"/>
        <v>213.7</v>
      </c>
      <c r="I46" s="19">
        <f t="shared" si="1"/>
        <v>106.64999999999999</v>
      </c>
      <c r="J46" s="19">
        <f t="shared" si="2"/>
        <v>3.6826657534246574</v>
      </c>
      <c r="K46" s="19">
        <f t="shared" si="3"/>
        <v>1.837886301369863</v>
      </c>
      <c r="L46" s="19">
        <f t="shared" si="4"/>
        <v>1.8447794520547947</v>
      </c>
    </row>
    <row r="47" spans="1:14" x14ac:dyDescent="0.2">
      <c r="A47" s="39"/>
      <c r="B47" s="15">
        <v>2014</v>
      </c>
      <c r="C47" s="15">
        <v>2014</v>
      </c>
      <c r="D47" s="19">
        <v>87.7</v>
      </c>
      <c r="E47" s="19">
        <v>2.91</v>
      </c>
      <c r="F47" s="19">
        <v>18.95</v>
      </c>
      <c r="G47" s="19">
        <v>106.28</v>
      </c>
      <c r="H47" s="19">
        <f t="shared" si="5"/>
        <v>215.84</v>
      </c>
      <c r="I47" s="19">
        <f t="shared" si="1"/>
        <v>109.56</v>
      </c>
      <c r="J47" s="19">
        <f t="shared" si="2"/>
        <v>3.7195441095890414</v>
      </c>
      <c r="K47" s="19">
        <f t="shared" si="3"/>
        <v>1.8880339726027395</v>
      </c>
      <c r="L47" s="19">
        <f t="shared" si="4"/>
        <v>1.8315101369863014</v>
      </c>
      <c r="N47" s="5"/>
    </row>
    <row r="48" spans="1:14" x14ac:dyDescent="0.2">
      <c r="A48" s="39"/>
      <c r="B48" s="15">
        <v>2015</v>
      </c>
      <c r="C48" s="15">
        <v>2015</v>
      </c>
      <c r="D48" s="19">
        <v>90.85</v>
      </c>
      <c r="E48" s="19">
        <v>2.4700000000000002</v>
      </c>
      <c r="F48" s="19">
        <v>19.600000000000001</v>
      </c>
      <c r="G48" s="19">
        <v>114.84</v>
      </c>
      <c r="H48" s="19">
        <f t="shared" si="5"/>
        <v>227.76</v>
      </c>
      <c r="I48" s="19">
        <f t="shared" si="1"/>
        <v>112.91999999999999</v>
      </c>
      <c r="J48" s="19">
        <f t="shared" si="2"/>
        <v>3.92496</v>
      </c>
      <c r="K48" s="19">
        <f t="shared" si="3"/>
        <v>1.9459364383561641</v>
      </c>
      <c r="L48" s="19">
        <f t="shared" si="4"/>
        <v>1.9790235616438356</v>
      </c>
      <c r="N48" s="5"/>
    </row>
    <row r="49" spans="1:19" x14ac:dyDescent="0.2">
      <c r="A49" s="39"/>
      <c r="B49" s="15">
        <v>2016</v>
      </c>
      <c r="C49" s="15">
        <v>2016</v>
      </c>
      <c r="D49" s="19">
        <v>93.9</v>
      </c>
      <c r="E49" s="19">
        <v>1.93</v>
      </c>
      <c r="F49" s="19">
        <v>20.18</v>
      </c>
      <c r="G49" s="19">
        <v>114.66</v>
      </c>
      <c r="H49" s="19">
        <f t="shared" si="5"/>
        <v>230.67000000000002</v>
      </c>
      <c r="I49" s="19">
        <f t="shared" si="1"/>
        <v>116.01000000000002</v>
      </c>
      <c r="J49" s="19">
        <f t="shared" si="2"/>
        <v>3.9642467213114756</v>
      </c>
      <c r="K49" s="19">
        <f t="shared" si="3"/>
        <v>1.9937237704918036</v>
      </c>
      <c r="L49" s="19">
        <f t="shared" si="4"/>
        <v>1.9705229508196722</v>
      </c>
      <c r="N49" s="5"/>
    </row>
    <row r="50" spans="1:19" x14ac:dyDescent="0.2">
      <c r="A50" s="39"/>
      <c r="B50" s="15">
        <v>2017</v>
      </c>
      <c r="C50" s="15">
        <v>2017</v>
      </c>
      <c r="D50" s="19">
        <v>92.28</v>
      </c>
      <c r="E50" s="19">
        <v>1.71</v>
      </c>
      <c r="F50" s="19">
        <v>20.39</v>
      </c>
      <c r="G50" s="19">
        <v>122.38</v>
      </c>
      <c r="H50" s="19">
        <f t="shared" si="5"/>
        <v>236.76</v>
      </c>
      <c r="I50" s="19">
        <f t="shared" si="1"/>
        <v>114.38</v>
      </c>
      <c r="J50" s="19">
        <f t="shared" si="2"/>
        <v>4.080055890410959</v>
      </c>
      <c r="K50" s="19">
        <f t="shared" si="3"/>
        <v>1.9710964383561644</v>
      </c>
      <c r="L50" s="19">
        <f t="shared" si="4"/>
        <v>2.1089594520547945</v>
      </c>
      <c r="N50" s="5"/>
    </row>
    <row r="51" spans="1:19" x14ac:dyDescent="0.2">
      <c r="A51" s="39"/>
      <c r="B51" s="15">
        <v>2018</v>
      </c>
      <c r="C51" s="15">
        <v>2018</v>
      </c>
      <c r="D51" s="19">
        <v>86.27</v>
      </c>
      <c r="E51" s="19">
        <v>1.71</v>
      </c>
      <c r="F51" s="19">
        <v>19.46</v>
      </c>
      <c r="G51" s="19">
        <v>119.94</v>
      </c>
      <c r="H51" s="19">
        <f t="shared" si="5"/>
        <v>227.38</v>
      </c>
      <c r="I51" s="19">
        <f t="shared" si="1"/>
        <v>107.44</v>
      </c>
      <c r="J51" s="19">
        <f t="shared" si="2"/>
        <v>3.9184115068493148</v>
      </c>
      <c r="K51" s="19">
        <f t="shared" si="3"/>
        <v>1.8515002739726028</v>
      </c>
      <c r="L51" s="19">
        <f t="shared" si="4"/>
        <v>2.0669112328767123</v>
      </c>
      <c r="N51" s="5"/>
    </row>
    <row r="52" spans="1:19" x14ac:dyDescent="0.2">
      <c r="A52" s="39"/>
      <c r="B52" s="15">
        <v>2019</v>
      </c>
      <c r="C52" s="15">
        <v>2019</v>
      </c>
      <c r="D52" s="19">
        <v>81.86</v>
      </c>
      <c r="E52" s="19">
        <v>1.66</v>
      </c>
      <c r="F52" s="19">
        <v>17.420000000000002</v>
      </c>
      <c r="G52" s="19">
        <v>113.12</v>
      </c>
      <c r="H52" s="19">
        <f>SUM(D52:G52)</f>
        <v>214.06</v>
      </c>
      <c r="I52" s="19">
        <f t="shared" si="1"/>
        <v>100.94</v>
      </c>
      <c r="J52" s="19">
        <f t="shared" si="2"/>
        <v>3.6888695890410959</v>
      </c>
      <c r="K52" s="19">
        <f t="shared" si="3"/>
        <v>1.7394865753424658</v>
      </c>
      <c r="L52" s="19">
        <f t="shared" si="4"/>
        <v>1.9493830136986303</v>
      </c>
      <c r="N52" s="5"/>
    </row>
    <row r="53" spans="1:19" x14ac:dyDescent="0.2">
      <c r="A53" s="39"/>
      <c r="B53" s="15">
        <v>2020</v>
      </c>
      <c r="C53" s="15">
        <v>2020</v>
      </c>
      <c r="D53" s="19">
        <v>98.39</v>
      </c>
      <c r="E53" s="19">
        <v>1.28</v>
      </c>
      <c r="F53" s="19">
        <v>16.97</v>
      </c>
      <c r="G53" s="19">
        <v>110.1</v>
      </c>
      <c r="H53" s="19">
        <f t="shared" ref="H53:H63" si="6">SUM(D53:G53)</f>
        <v>226.74</v>
      </c>
      <c r="I53" s="19">
        <f t="shared" si="1"/>
        <v>116.64000000000001</v>
      </c>
      <c r="J53" s="19">
        <f t="shared" si="2"/>
        <v>3.8967065573770494</v>
      </c>
      <c r="K53" s="19">
        <f t="shared" si="3"/>
        <v>2.0045508196721311</v>
      </c>
      <c r="L53" s="19">
        <f t="shared" si="4"/>
        <v>1.8921557377049181</v>
      </c>
      <c r="N53" s="5"/>
    </row>
    <row r="54" spans="1:19" x14ac:dyDescent="0.2">
      <c r="A54" s="39"/>
      <c r="B54" s="15">
        <v>2021</v>
      </c>
      <c r="C54" s="15">
        <v>2021</v>
      </c>
      <c r="D54" s="19">
        <v>102.36</v>
      </c>
      <c r="E54" s="19">
        <v>0.71</v>
      </c>
      <c r="F54" s="19">
        <v>14.6</v>
      </c>
      <c r="G54" s="19">
        <v>113.08</v>
      </c>
      <c r="H54" s="19">
        <f>SUM(D54:G54)</f>
        <v>230.75</v>
      </c>
      <c r="I54" s="19">
        <f t="shared" si="1"/>
        <v>117.67</v>
      </c>
      <c r="J54" s="19">
        <f t="shared" si="2"/>
        <v>3.9764863013698633</v>
      </c>
      <c r="K54" s="19">
        <f t="shared" si="3"/>
        <v>2.0277926027397259</v>
      </c>
      <c r="L54" s="19">
        <f t="shared" si="4"/>
        <v>1.9486936986301369</v>
      </c>
      <c r="N54" s="5"/>
    </row>
    <row r="55" spans="1:19" x14ac:dyDescent="0.2">
      <c r="A55" s="39"/>
      <c r="B55" s="15">
        <v>2022</v>
      </c>
      <c r="C55" s="15">
        <v>2022</v>
      </c>
      <c r="D55" s="19">
        <v>97.81</v>
      </c>
      <c r="E55" s="19">
        <v>1.0900000000000001</v>
      </c>
      <c r="F55" s="19">
        <v>11.44</v>
      </c>
      <c r="G55" s="19">
        <v>122.85</v>
      </c>
      <c r="H55" s="19">
        <f t="shared" si="6"/>
        <v>233.19</v>
      </c>
      <c r="I55" s="19">
        <f t="shared" si="1"/>
        <v>110.34</v>
      </c>
      <c r="J55" s="19">
        <f t="shared" si="2"/>
        <v>4.018534520547945</v>
      </c>
      <c r="K55" s="19">
        <f t="shared" si="3"/>
        <v>1.9014756164383562</v>
      </c>
      <c r="L55" s="19">
        <f t="shared" si="4"/>
        <v>2.1170589041095891</v>
      </c>
      <c r="N55" s="5"/>
    </row>
    <row r="56" spans="1:19" x14ac:dyDescent="0.2">
      <c r="A56" s="39"/>
      <c r="B56" s="15">
        <v>2023</v>
      </c>
      <c r="C56" s="15">
        <v>2023</v>
      </c>
      <c r="D56" s="19">
        <v>104.13</v>
      </c>
      <c r="E56" s="19">
        <v>1.17</v>
      </c>
      <c r="F56" s="19">
        <v>11.95</v>
      </c>
      <c r="G56" s="19">
        <v>116.01</v>
      </c>
      <c r="H56" s="19">
        <f t="shared" si="6"/>
        <v>233.26</v>
      </c>
      <c r="I56" s="19">
        <f t="shared" si="1"/>
        <v>117.24999999999999</v>
      </c>
      <c r="J56" s="19">
        <f t="shared" si="2"/>
        <v>4.0197408219178081</v>
      </c>
      <c r="K56" s="19">
        <f t="shared" si="3"/>
        <v>2.0205547945205478</v>
      </c>
      <c r="L56" s="19">
        <f t="shared" si="4"/>
        <v>1.9991860273972604</v>
      </c>
    </row>
    <row r="57" spans="1:19" x14ac:dyDescent="0.2">
      <c r="A57" s="39"/>
      <c r="B57" s="15">
        <v>2024</v>
      </c>
      <c r="C57" s="15">
        <v>2024</v>
      </c>
      <c r="D57" s="19">
        <v>102.89</v>
      </c>
      <c r="E57" s="19">
        <v>1.29</v>
      </c>
      <c r="F57" s="19">
        <v>12.81</v>
      </c>
      <c r="G57" s="19">
        <v>124.24</v>
      </c>
      <c r="H57" s="19">
        <f t="shared" si="6"/>
        <v>241.23000000000002</v>
      </c>
      <c r="I57" s="19">
        <f t="shared" si="1"/>
        <v>116.99000000000002</v>
      </c>
      <c r="J57" s="19">
        <f>(H57)*6.29/IF(MOD(B57,4)=0,366,365)</f>
        <v>4.1457286885245903</v>
      </c>
      <c r="K57" s="19">
        <f>(I57)*6.29/IF(MOD(B57,4)=0,366,365)</f>
        <v>2.010565846994536</v>
      </c>
      <c r="L57" s="19">
        <f t="shared" si="4"/>
        <v>2.1351628415300548</v>
      </c>
      <c r="P57" s="5"/>
      <c r="Q57" s="5"/>
      <c r="R57" s="5"/>
      <c r="S57" s="5"/>
    </row>
    <row r="58" spans="1:19" x14ac:dyDescent="0.2">
      <c r="A58" s="39"/>
      <c r="B58" s="15">
        <v>2025</v>
      </c>
      <c r="C58" s="15">
        <v>2025</v>
      </c>
      <c r="D58" s="19">
        <v>105.63</v>
      </c>
      <c r="E58" s="19">
        <v>0.89</v>
      </c>
      <c r="F58" s="19">
        <v>11.741999999999999</v>
      </c>
      <c r="G58" s="19">
        <v>119.83</v>
      </c>
      <c r="H58" s="19">
        <f t="shared" ref="H58:H60" si="7">SUM(D58:G58)</f>
        <v>238.09199999999998</v>
      </c>
      <c r="I58" s="19">
        <f t="shared" si="1"/>
        <v>118.26199999999999</v>
      </c>
      <c r="J58" s="19">
        <f t="shared" ref="J58:J60" si="8">(H58)*6.29/IF(MOD(B58,4)=0,366,365)</f>
        <v>4.1030100821917808</v>
      </c>
      <c r="K58" s="19">
        <f t="shared" ref="K58:K60" si="9">(I58)*6.29/IF(MOD(B58,4)=0,366,365)</f>
        <v>2.0379944657534241</v>
      </c>
      <c r="L58" s="19">
        <f t="shared" si="4"/>
        <v>2.0650156164383562</v>
      </c>
      <c r="P58" s="5"/>
      <c r="Q58" s="5"/>
      <c r="R58" s="5"/>
      <c r="S58" s="5"/>
    </row>
    <row r="59" spans="1:19" x14ac:dyDescent="0.2">
      <c r="A59" s="40" t="s">
        <v>18</v>
      </c>
      <c r="B59" s="15">
        <v>2026</v>
      </c>
      <c r="C59" s="15">
        <v>2026</v>
      </c>
      <c r="D59" s="19">
        <v>103.05</v>
      </c>
      <c r="E59" s="19">
        <v>1.02</v>
      </c>
      <c r="F59" s="19">
        <v>12.140999999999998</v>
      </c>
      <c r="G59" s="19">
        <v>123.05</v>
      </c>
      <c r="H59" s="19">
        <f t="shared" si="7"/>
        <v>239.26099999999997</v>
      </c>
      <c r="I59" s="19">
        <f t="shared" si="1"/>
        <v>116.21099999999997</v>
      </c>
      <c r="J59" s="19">
        <f t="shared" si="8"/>
        <v>4.1231553150684928</v>
      </c>
      <c r="K59" s="19">
        <f t="shared" si="9"/>
        <v>2.0026498356164377</v>
      </c>
      <c r="L59" s="19">
        <f t="shared" si="4"/>
        <v>2.120505479452055</v>
      </c>
      <c r="P59" s="5"/>
      <c r="Q59" s="5"/>
      <c r="R59" s="5"/>
      <c r="S59" s="5"/>
    </row>
    <row r="60" spans="1:19" x14ac:dyDescent="0.2">
      <c r="A60" s="40"/>
      <c r="B60" s="15">
        <v>2027</v>
      </c>
      <c r="C60" s="15">
        <v>2027</v>
      </c>
      <c r="D60" s="19">
        <v>99.3</v>
      </c>
      <c r="E60" s="19">
        <v>0.98</v>
      </c>
      <c r="F60" s="19">
        <v>12.520999999999999</v>
      </c>
      <c r="G60" s="19">
        <v>123</v>
      </c>
      <c r="H60" s="19">
        <f t="shared" si="7"/>
        <v>235.80099999999999</v>
      </c>
      <c r="I60" s="19">
        <f t="shared" si="1"/>
        <v>112.80099999999999</v>
      </c>
      <c r="J60" s="19">
        <f t="shared" si="8"/>
        <v>4.0635295616438354</v>
      </c>
      <c r="K60" s="19">
        <f t="shared" si="9"/>
        <v>1.9438857260273972</v>
      </c>
      <c r="L60" s="19">
        <f t="shared" si="4"/>
        <v>2.1196438356164382</v>
      </c>
      <c r="P60" s="5"/>
      <c r="Q60" s="5"/>
      <c r="R60" s="5"/>
      <c r="S60" s="5"/>
    </row>
    <row r="61" spans="1:19" x14ac:dyDescent="0.2">
      <c r="A61" s="40"/>
      <c r="B61" s="15">
        <v>2028</v>
      </c>
      <c r="C61" s="15">
        <v>2028</v>
      </c>
      <c r="D61" s="19">
        <v>95.12</v>
      </c>
      <c r="E61" s="19">
        <v>0.89</v>
      </c>
      <c r="F61" s="19">
        <v>12.748999999999999</v>
      </c>
      <c r="G61" s="19">
        <v>120.14</v>
      </c>
      <c r="H61" s="19">
        <f t="shared" si="6"/>
        <v>228.899</v>
      </c>
      <c r="I61" s="19">
        <f t="shared" si="1"/>
        <v>108.759</v>
      </c>
      <c r="J61" s="19">
        <f t="shared" si="2"/>
        <v>3.9338106830601092</v>
      </c>
      <c r="K61" s="19">
        <f t="shared" si="3"/>
        <v>1.8691095901639345</v>
      </c>
      <c r="L61" s="19">
        <f>(G61)*6.29/IF(MOD(C61,4)=0,366,365)</f>
        <v>2.0647010928961751</v>
      </c>
      <c r="P61" s="5"/>
      <c r="Q61" s="5"/>
      <c r="R61" s="5"/>
      <c r="S61" s="5"/>
    </row>
    <row r="62" spans="1:19" x14ac:dyDescent="0.2">
      <c r="A62" s="40"/>
      <c r="B62" s="15">
        <v>2029</v>
      </c>
      <c r="C62" s="15">
        <v>2029</v>
      </c>
      <c r="D62" s="19">
        <v>87.03</v>
      </c>
      <c r="E62" s="19">
        <v>0.98</v>
      </c>
      <c r="F62" s="19">
        <v>12.862999999999998</v>
      </c>
      <c r="G62" s="19">
        <v>113.76</v>
      </c>
      <c r="H62" s="19">
        <f t="shared" si="6"/>
        <v>214.63300000000001</v>
      </c>
      <c r="I62" s="19">
        <f t="shared" si="1"/>
        <v>100.873</v>
      </c>
      <c r="J62" s="19">
        <f t="shared" si="2"/>
        <v>3.6987440273972605</v>
      </c>
      <c r="K62" s="19">
        <f t="shared" si="3"/>
        <v>1.7383319726027398</v>
      </c>
      <c r="L62" s="19">
        <f>(G62)*6.29/IF(MOD(C62,4)=0,366,365)</f>
        <v>1.9604120547945207</v>
      </c>
      <c r="P62" s="5"/>
      <c r="Q62" s="5"/>
      <c r="R62" s="5"/>
      <c r="S62" s="5"/>
    </row>
    <row r="63" spans="1:19" x14ac:dyDescent="0.2">
      <c r="A63" s="40"/>
      <c r="B63" s="15">
        <v>2030</v>
      </c>
      <c r="C63" s="15">
        <v>2030</v>
      </c>
      <c r="D63" s="15">
        <v>80.64</v>
      </c>
      <c r="E63" s="15">
        <v>0.92</v>
      </c>
      <c r="F63" s="15">
        <v>12.787000000000001</v>
      </c>
      <c r="G63" s="15">
        <v>107.08</v>
      </c>
      <c r="H63" s="19">
        <f t="shared" si="6"/>
        <v>201.42700000000002</v>
      </c>
      <c r="I63" s="19">
        <f t="shared" si="1"/>
        <v>94.347000000000023</v>
      </c>
      <c r="J63" s="19">
        <f t="shared" si="2"/>
        <v>3.4711666575342468</v>
      </c>
      <c r="K63" s="19">
        <f t="shared" si="3"/>
        <v>1.6258702191780825</v>
      </c>
      <c r="L63" s="19">
        <f>(G63)*6.29/IF(MOD(C63,4)=0,366,365)</f>
        <v>1.8452964383561643</v>
      </c>
    </row>
  </sheetData>
  <mergeCells count="3">
    <mergeCell ref="A3:A58"/>
    <mergeCell ref="A59:A63"/>
    <mergeCell ref="B1:E1"/>
  </mergeCells>
  <printOptions gridLines="1"/>
  <pageMargins left="0.78740157480314965" right="0.78740157480314965" top="0.62992125984251968" bottom="0.59055118110236227" header="0.31496062992125984" footer="0.27559055118110237"/>
  <pageSetup paperSize="9" scale="6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C6576-0CE1-456E-84EA-050238EE84EF}">
  <dimension ref="B1:E42"/>
  <sheetViews>
    <sheetView workbookViewId="0">
      <selection activeCell="I37" sqref="I37"/>
    </sheetView>
  </sheetViews>
  <sheetFormatPr baseColWidth="10" defaultRowHeight="15" x14ac:dyDescent="0.25"/>
  <cols>
    <col min="2" max="2" width="31.140625" customWidth="1"/>
    <col min="3" max="3" width="15.140625" customWidth="1"/>
    <col min="4" max="4" width="15.7109375" customWidth="1"/>
    <col min="5" max="5" width="18.5703125" customWidth="1"/>
  </cols>
  <sheetData>
    <row r="1" spans="2:5" ht="15.75" thickBot="1" x14ac:dyDescent="0.3"/>
    <row r="2" spans="2:5" x14ac:dyDescent="0.25">
      <c r="B2" s="20" t="s">
        <v>20</v>
      </c>
      <c r="C2" s="45" t="s">
        <v>47</v>
      </c>
      <c r="D2" s="46"/>
      <c r="E2" s="46"/>
    </row>
    <row r="3" spans="2:5" ht="15.75" thickBot="1" x14ac:dyDescent="0.3">
      <c r="B3" s="21" t="s">
        <v>21</v>
      </c>
      <c r="C3" s="47" t="s">
        <v>48</v>
      </c>
      <c r="D3" s="48"/>
      <c r="E3" s="48"/>
    </row>
    <row r="4" spans="2:5" ht="15.75" thickBot="1" x14ac:dyDescent="0.3">
      <c r="B4" s="49"/>
      <c r="C4" s="49"/>
      <c r="D4" s="49"/>
      <c r="E4" s="49"/>
    </row>
    <row r="5" spans="2:5" ht="17.25" x14ac:dyDescent="0.25">
      <c r="B5" s="20" t="s">
        <v>22</v>
      </c>
      <c r="C5" s="45" t="s">
        <v>23</v>
      </c>
      <c r="D5" s="46"/>
      <c r="E5" s="46"/>
    </row>
    <row r="6" spans="2:5" ht="18" thickBot="1" x14ac:dyDescent="0.3">
      <c r="B6" s="21" t="s">
        <v>24</v>
      </c>
      <c r="C6" s="47" t="s">
        <v>25</v>
      </c>
      <c r="D6" s="48"/>
      <c r="E6" s="48"/>
    </row>
    <row r="7" spans="2:5" ht="15.75" thickBot="1" x14ac:dyDescent="0.3">
      <c r="B7" s="44"/>
      <c r="C7" s="44"/>
      <c r="D7" s="44"/>
      <c r="E7" s="44"/>
    </row>
    <row r="8" spans="2:5" ht="15.75" thickBot="1" x14ac:dyDescent="0.3">
      <c r="B8" s="22" t="s">
        <v>26</v>
      </c>
      <c r="C8" s="55"/>
      <c r="D8" s="56"/>
      <c r="E8" s="56"/>
    </row>
    <row r="9" spans="2:5" x14ac:dyDescent="0.25">
      <c r="B9" s="20" t="s">
        <v>27</v>
      </c>
      <c r="C9" s="57" t="s">
        <v>28</v>
      </c>
      <c r="D9" s="58"/>
      <c r="E9" s="59"/>
    </row>
    <row r="10" spans="2:5" x14ac:dyDescent="0.25">
      <c r="B10" s="24" t="s">
        <v>29</v>
      </c>
      <c r="C10" s="60" t="s">
        <v>30</v>
      </c>
      <c r="D10" s="61"/>
      <c r="E10" s="62"/>
    </row>
    <row r="11" spans="2:5" ht="17.25" x14ac:dyDescent="0.25">
      <c r="B11" s="25" t="s">
        <v>31</v>
      </c>
      <c r="C11" s="63" t="s">
        <v>32</v>
      </c>
      <c r="D11" s="64"/>
      <c r="E11" s="65"/>
    </row>
    <row r="12" spans="2:5" ht="18" thickBot="1" x14ac:dyDescent="0.3">
      <c r="B12" s="21" t="s">
        <v>33</v>
      </c>
      <c r="C12" s="66" t="s">
        <v>34</v>
      </c>
      <c r="D12" s="67"/>
      <c r="E12" s="68"/>
    </row>
    <row r="13" spans="2:5" ht="15.75" thickBot="1" x14ac:dyDescent="0.3">
      <c r="B13" s="49"/>
      <c r="C13" s="49"/>
      <c r="D13" s="49"/>
      <c r="E13" s="49"/>
    </row>
    <row r="14" spans="2:5" x14ac:dyDescent="0.25">
      <c r="B14" s="20" t="s">
        <v>35</v>
      </c>
      <c r="C14" s="50" t="s">
        <v>36</v>
      </c>
      <c r="D14" s="51"/>
      <c r="E14" s="51"/>
    </row>
    <row r="15" spans="2:5" ht="15.75" thickBot="1" x14ac:dyDescent="0.3">
      <c r="B15" s="21" t="s">
        <v>37</v>
      </c>
      <c r="C15" s="52" t="s">
        <v>38</v>
      </c>
      <c r="D15" s="53"/>
      <c r="E15" s="53"/>
    </row>
    <row r="16" spans="2:5" x14ac:dyDescent="0.25">
      <c r="B16" s="44"/>
      <c r="C16" s="44"/>
      <c r="D16" s="44"/>
      <c r="E16" s="44"/>
    </row>
    <row r="17" spans="2:5" ht="15.75" thickBot="1" x14ac:dyDescent="0.3">
      <c r="B17" s="54"/>
      <c r="C17" s="54"/>
      <c r="D17" s="54"/>
      <c r="E17" s="54"/>
    </row>
    <row r="18" spans="2:5" x14ac:dyDescent="0.25">
      <c r="B18" s="20" t="s">
        <v>39</v>
      </c>
      <c r="C18" s="26" t="s">
        <v>40</v>
      </c>
      <c r="D18" s="26" t="s">
        <v>41</v>
      </c>
      <c r="E18" s="27" t="s">
        <v>42</v>
      </c>
    </row>
    <row r="19" spans="2:5" ht="15.75" thickBot="1" x14ac:dyDescent="0.3">
      <c r="B19" s="28" t="s">
        <v>43</v>
      </c>
      <c r="C19" s="29" t="s">
        <v>44</v>
      </c>
      <c r="D19" s="29" t="s">
        <v>45</v>
      </c>
      <c r="E19" s="30" t="s">
        <v>46</v>
      </c>
    </row>
    <row r="20" spans="2:5" x14ac:dyDescent="0.25">
      <c r="B20" s="23" t="s">
        <v>49</v>
      </c>
      <c r="C20" s="31">
        <v>15.3</v>
      </c>
      <c r="D20" s="32">
        <v>18.399999999999999</v>
      </c>
      <c r="E20" s="32">
        <v>21.3</v>
      </c>
    </row>
    <row r="21" spans="2:5" x14ac:dyDescent="0.25">
      <c r="B21" s="23" t="s">
        <v>50</v>
      </c>
      <c r="C21" s="33">
        <v>6.1</v>
      </c>
      <c r="D21" s="34">
        <v>8.9499999999999993</v>
      </c>
      <c r="E21" s="34">
        <v>11.8</v>
      </c>
    </row>
    <row r="22" spans="2:5" x14ac:dyDescent="0.25">
      <c r="B22" s="23" t="s">
        <v>51</v>
      </c>
      <c r="C22" s="33">
        <v>3.5</v>
      </c>
      <c r="D22" s="34">
        <v>6.8</v>
      </c>
      <c r="E22" s="34">
        <v>10</v>
      </c>
    </row>
    <row r="23" spans="2:5" x14ac:dyDescent="0.25">
      <c r="B23" s="23" t="s">
        <v>52</v>
      </c>
      <c r="C23" s="33">
        <v>4</v>
      </c>
      <c r="D23" s="34">
        <v>5.2</v>
      </c>
      <c r="E23" s="34">
        <v>6.4</v>
      </c>
    </row>
    <row r="24" spans="2:5" x14ac:dyDescent="0.25">
      <c r="B24" s="23" t="s">
        <v>53</v>
      </c>
      <c r="C24" s="33">
        <v>3</v>
      </c>
      <c r="D24" s="34">
        <v>5</v>
      </c>
      <c r="E24" s="34">
        <v>7</v>
      </c>
    </row>
    <row r="25" spans="2:5" x14ac:dyDescent="0.25">
      <c r="B25" s="23" t="s">
        <v>54</v>
      </c>
      <c r="C25" s="33">
        <v>2.4</v>
      </c>
      <c r="D25" s="34">
        <v>4.5999999999999996</v>
      </c>
      <c r="E25" s="34">
        <v>6.8</v>
      </c>
    </row>
    <row r="26" spans="2:5" x14ac:dyDescent="0.25">
      <c r="B26" s="23" t="s">
        <v>55</v>
      </c>
      <c r="C26" s="33">
        <v>1</v>
      </c>
      <c r="D26" s="34">
        <v>4.5</v>
      </c>
      <c r="E26" s="34">
        <v>8</v>
      </c>
    </row>
    <row r="27" spans="2:5" x14ac:dyDescent="0.25">
      <c r="B27" s="23" t="s">
        <v>56</v>
      </c>
      <c r="C27" s="33">
        <v>1</v>
      </c>
      <c r="D27" s="34">
        <v>2</v>
      </c>
      <c r="E27" s="34">
        <v>3</v>
      </c>
    </row>
    <row r="28" spans="2:5" x14ac:dyDescent="0.25">
      <c r="B28" s="23" t="s">
        <v>57</v>
      </c>
      <c r="C28" s="33">
        <v>1.5</v>
      </c>
      <c r="D28" s="34">
        <v>1.9</v>
      </c>
      <c r="E28" s="34">
        <v>2.2999999999999998</v>
      </c>
    </row>
    <row r="29" spans="2:5" x14ac:dyDescent="0.25">
      <c r="B29" s="23" t="s">
        <v>58</v>
      </c>
      <c r="C29" s="33">
        <v>0.4</v>
      </c>
      <c r="D29" s="34">
        <v>1.7</v>
      </c>
      <c r="E29" s="34">
        <v>3</v>
      </c>
    </row>
    <row r="30" spans="2:5" x14ac:dyDescent="0.25">
      <c r="B30" s="23" t="s">
        <v>59</v>
      </c>
      <c r="C30" s="33">
        <v>0.64</v>
      </c>
      <c r="D30" s="34">
        <v>1</v>
      </c>
      <c r="E30" s="34">
        <v>1.43</v>
      </c>
    </row>
    <row r="31" spans="2:5" x14ac:dyDescent="0.25">
      <c r="B31" s="23" t="s">
        <v>60</v>
      </c>
      <c r="C31" s="33">
        <v>0.2</v>
      </c>
      <c r="D31" s="34">
        <v>0.75</v>
      </c>
      <c r="E31" s="34">
        <v>1.3</v>
      </c>
    </row>
    <row r="32" spans="2:5" x14ac:dyDescent="0.25">
      <c r="B32" s="23" t="s">
        <v>61</v>
      </c>
      <c r="C32" s="23">
        <v>0.3</v>
      </c>
      <c r="D32" s="23">
        <v>0.70499999999999996</v>
      </c>
      <c r="E32" s="23">
        <v>1.1100000000000001</v>
      </c>
    </row>
    <row r="33" spans="2:5" x14ac:dyDescent="0.25">
      <c r="B33" s="23" t="s">
        <v>62</v>
      </c>
      <c r="C33" s="23">
        <v>0.1</v>
      </c>
      <c r="D33" s="23">
        <v>0.6</v>
      </c>
      <c r="E33" s="35">
        <v>1.1000000000000001</v>
      </c>
    </row>
    <row r="34" spans="2:5" x14ac:dyDescent="0.25">
      <c r="B34" s="23" t="s">
        <v>63</v>
      </c>
      <c r="C34" s="23">
        <v>0.4</v>
      </c>
      <c r="D34" s="23">
        <v>0.6</v>
      </c>
      <c r="E34" s="23">
        <v>0.8</v>
      </c>
    </row>
    <row r="35" spans="2:5" x14ac:dyDescent="0.25">
      <c r="B35" s="23" t="s">
        <v>64</v>
      </c>
      <c r="C35" s="23">
        <v>0.4</v>
      </c>
      <c r="D35" s="23">
        <v>0.6</v>
      </c>
      <c r="E35" s="23">
        <v>0.8</v>
      </c>
    </row>
    <row r="36" spans="2:5" x14ac:dyDescent="0.25">
      <c r="B36" t="s">
        <v>65</v>
      </c>
      <c r="C36">
        <v>0.3</v>
      </c>
      <c r="D36">
        <v>0.4</v>
      </c>
      <c r="E36">
        <v>0.5</v>
      </c>
    </row>
    <row r="37" spans="2:5" x14ac:dyDescent="0.25">
      <c r="B37" t="s">
        <v>66</v>
      </c>
      <c r="C37">
        <v>0.05</v>
      </c>
      <c r="D37">
        <v>0.245</v>
      </c>
      <c r="E37">
        <v>0.44</v>
      </c>
    </row>
    <row r="39" spans="2:5" x14ac:dyDescent="0.25">
      <c r="B39" t="s">
        <v>68</v>
      </c>
    </row>
    <row r="40" spans="2:5" x14ac:dyDescent="0.25">
      <c r="B40" s="36" t="s">
        <v>69</v>
      </c>
    </row>
    <row r="41" spans="2:5" x14ac:dyDescent="0.25">
      <c r="B41" t="s">
        <v>67</v>
      </c>
    </row>
    <row r="42" spans="2:5" x14ac:dyDescent="0.25">
      <c r="B42" s="36" t="s">
        <v>70</v>
      </c>
    </row>
  </sheetData>
  <mergeCells count="16">
    <mergeCell ref="C14:E14"/>
    <mergeCell ref="C15:E15"/>
    <mergeCell ref="B16:E16"/>
    <mergeCell ref="B17:E17"/>
    <mergeCell ref="C8:E8"/>
    <mergeCell ref="C9:E9"/>
    <mergeCell ref="C10:E10"/>
    <mergeCell ref="C11:E11"/>
    <mergeCell ref="C12:E12"/>
    <mergeCell ref="B13:E13"/>
    <mergeCell ref="B7:E7"/>
    <mergeCell ref="C2:E2"/>
    <mergeCell ref="C3:E3"/>
    <mergeCell ref="B4:E4"/>
    <mergeCell ref="C5:E5"/>
    <mergeCell ref="C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E85D1-9F9F-41EC-8014-5418EF1DEA36}">
  <dimension ref="A1:Q84"/>
  <sheetViews>
    <sheetView tabSelected="1" zoomScale="85" zoomScaleNormal="85" workbookViewId="0">
      <selection activeCell="O52" sqref="O52"/>
    </sheetView>
  </sheetViews>
  <sheetFormatPr baseColWidth="10" defaultRowHeight="15" x14ac:dyDescent="0.25"/>
  <sheetData>
    <row r="1" spans="1:9" x14ac:dyDescent="0.25">
      <c r="B1" t="s">
        <v>73</v>
      </c>
      <c r="C1" t="s">
        <v>72</v>
      </c>
      <c r="D1" t="s">
        <v>71</v>
      </c>
      <c r="E1" t="s">
        <v>17</v>
      </c>
    </row>
    <row r="2" spans="1:9" x14ac:dyDescent="0.25">
      <c r="A2">
        <v>1970</v>
      </c>
      <c r="B2" s="69"/>
      <c r="C2" s="69"/>
      <c r="D2" s="69"/>
      <c r="E2" s="69">
        <v>0</v>
      </c>
      <c r="F2" s="69"/>
      <c r="G2" s="69"/>
      <c r="H2" s="69"/>
      <c r="I2" s="69"/>
    </row>
    <row r="3" spans="1:9" x14ac:dyDescent="0.25">
      <c r="A3">
        <v>1971</v>
      </c>
      <c r="B3" s="69"/>
      <c r="C3" s="69"/>
      <c r="D3" s="69"/>
      <c r="E3" s="69">
        <v>0.36</v>
      </c>
      <c r="F3" s="69"/>
      <c r="G3" s="69"/>
      <c r="H3" s="69"/>
      <c r="I3" s="69"/>
    </row>
    <row r="4" spans="1:9" x14ac:dyDescent="0.25">
      <c r="A4">
        <v>1972</v>
      </c>
      <c r="B4" s="69"/>
      <c r="C4" s="69"/>
      <c r="D4" s="69"/>
      <c r="E4" s="69">
        <v>1.93</v>
      </c>
      <c r="F4" s="69"/>
      <c r="G4" s="69"/>
      <c r="H4" s="69"/>
      <c r="I4" s="69"/>
    </row>
    <row r="5" spans="1:9" x14ac:dyDescent="0.25">
      <c r="A5">
        <v>1973</v>
      </c>
      <c r="B5" s="69"/>
      <c r="C5" s="69"/>
      <c r="D5" s="69"/>
      <c r="E5" s="69">
        <v>1.87</v>
      </c>
      <c r="F5" s="69"/>
      <c r="G5" s="69"/>
      <c r="H5" s="69"/>
      <c r="I5" s="69"/>
    </row>
    <row r="6" spans="1:9" x14ac:dyDescent="0.25">
      <c r="A6">
        <v>1974</v>
      </c>
      <c r="B6" s="69"/>
      <c r="C6" s="69"/>
      <c r="D6" s="69"/>
      <c r="E6" s="69">
        <v>2.0099999999999998</v>
      </c>
      <c r="F6" s="69"/>
      <c r="G6" s="69"/>
      <c r="H6" s="69"/>
      <c r="I6" s="69"/>
    </row>
    <row r="7" spans="1:9" x14ac:dyDescent="0.25">
      <c r="A7">
        <v>1975</v>
      </c>
      <c r="B7" s="69"/>
      <c r="C7" s="69"/>
      <c r="D7" s="69"/>
      <c r="E7" s="69">
        <v>11</v>
      </c>
      <c r="F7" s="69"/>
      <c r="G7" s="69"/>
      <c r="H7" s="69"/>
      <c r="I7" s="69"/>
    </row>
    <row r="8" spans="1:9" x14ac:dyDescent="0.25">
      <c r="A8">
        <v>1976</v>
      </c>
      <c r="B8" s="69"/>
      <c r="C8" s="69"/>
      <c r="D8" s="69"/>
      <c r="E8" s="69">
        <v>16.23</v>
      </c>
      <c r="F8" s="69"/>
      <c r="G8" s="69"/>
      <c r="H8" s="69"/>
      <c r="I8" s="69"/>
    </row>
    <row r="9" spans="1:9" x14ac:dyDescent="0.25">
      <c r="A9">
        <v>1977</v>
      </c>
      <c r="B9" s="69"/>
      <c r="C9" s="69"/>
      <c r="D9" s="69"/>
      <c r="E9" s="69">
        <v>19.36</v>
      </c>
      <c r="F9" s="69"/>
      <c r="G9" s="69"/>
      <c r="H9" s="69"/>
      <c r="I9" s="69"/>
    </row>
    <row r="10" spans="1:9" x14ac:dyDescent="0.25">
      <c r="A10">
        <v>1978</v>
      </c>
      <c r="B10" s="69"/>
      <c r="C10" s="69"/>
      <c r="D10" s="69"/>
      <c r="E10" s="69">
        <v>35.28</v>
      </c>
      <c r="F10" s="69"/>
      <c r="G10" s="69"/>
      <c r="H10" s="69"/>
      <c r="I10" s="69"/>
    </row>
    <row r="11" spans="1:9" x14ac:dyDescent="0.25">
      <c r="A11">
        <v>1979</v>
      </c>
      <c r="B11" s="69"/>
      <c r="C11" s="69"/>
      <c r="D11" s="69"/>
      <c r="E11" s="69">
        <v>44.76</v>
      </c>
      <c r="F11" s="69"/>
      <c r="G11" s="69"/>
      <c r="H11" s="69"/>
      <c r="I11" s="69"/>
    </row>
    <row r="12" spans="1:9" x14ac:dyDescent="0.25">
      <c r="A12">
        <v>1980</v>
      </c>
      <c r="B12" s="69"/>
      <c r="C12" s="69"/>
      <c r="D12" s="69"/>
      <c r="E12" s="69">
        <v>56.35</v>
      </c>
      <c r="F12" s="69"/>
      <c r="G12" s="69"/>
      <c r="H12" s="69"/>
      <c r="I12" s="69"/>
    </row>
    <row r="13" spans="1:9" x14ac:dyDescent="0.25">
      <c r="A13">
        <v>1981</v>
      </c>
      <c r="B13" s="69"/>
      <c r="C13" s="69"/>
      <c r="D13" s="69"/>
      <c r="E13" s="69">
        <v>54.980000000000004</v>
      </c>
      <c r="F13" s="69"/>
      <c r="G13" s="69"/>
      <c r="H13" s="69"/>
      <c r="I13" s="69"/>
    </row>
    <row r="14" spans="1:9" x14ac:dyDescent="0.25">
      <c r="A14">
        <v>1982</v>
      </c>
      <c r="B14" s="69"/>
      <c r="C14" s="69"/>
      <c r="D14" s="69"/>
      <c r="E14" s="69">
        <v>54.92</v>
      </c>
      <c r="F14" s="69"/>
      <c r="G14" s="69"/>
      <c r="H14" s="69"/>
      <c r="I14" s="69"/>
    </row>
    <row r="15" spans="1:9" x14ac:dyDescent="0.25">
      <c r="A15">
        <v>1983</v>
      </c>
      <c r="B15" s="69"/>
      <c r="C15" s="69"/>
      <c r="D15" s="69"/>
      <c r="E15" s="69">
        <v>61.54</v>
      </c>
      <c r="F15" s="69"/>
      <c r="G15" s="69"/>
      <c r="H15" s="69"/>
      <c r="I15" s="69"/>
    </row>
    <row r="16" spans="1:9" x14ac:dyDescent="0.25">
      <c r="A16">
        <v>1984</v>
      </c>
      <c r="B16" s="69"/>
      <c r="C16" s="69"/>
      <c r="D16" s="69"/>
      <c r="E16" s="69">
        <v>69.42</v>
      </c>
      <c r="F16" s="69"/>
      <c r="G16" s="69"/>
      <c r="H16" s="69"/>
      <c r="I16" s="69"/>
    </row>
    <row r="17" spans="1:9" x14ac:dyDescent="0.25">
      <c r="A17">
        <v>1985</v>
      </c>
      <c r="B17" s="69"/>
      <c r="C17" s="69"/>
      <c r="D17" s="69"/>
      <c r="E17" s="69">
        <v>73.319999999999993</v>
      </c>
      <c r="F17" s="69"/>
      <c r="G17" s="69"/>
      <c r="H17" s="69"/>
      <c r="I17" s="69"/>
    </row>
    <row r="18" spans="1:9" x14ac:dyDescent="0.25">
      <c r="A18">
        <v>1986</v>
      </c>
      <c r="B18" s="69"/>
      <c r="C18" s="69"/>
      <c r="D18" s="69"/>
      <c r="E18" s="69">
        <v>78.830000000000013</v>
      </c>
      <c r="F18" s="69"/>
      <c r="G18" s="69"/>
      <c r="H18" s="69"/>
      <c r="I18" s="69"/>
    </row>
    <row r="19" spans="1:9" x14ac:dyDescent="0.25">
      <c r="A19">
        <v>1987</v>
      </c>
      <c r="B19" s="69"/>
      <c r="C19" s="69"/>
      <c r="D19" s="69"/>
      <c r="E19" s="69">
        <v>89.53</v>
      </c>
      <c r="F19" s="69"/>
      <c r="G19" s="69"/>
      <c r="H19" s="69"/>
      <c r="I19" s="69"/>
    </row>
    <row r="20" spans="1:9" x14ac:dyDescent="0.25">
      <c r="A20">
        <v>1988</v>
      </c>
      <c r="B20" s="69"/>
      <c r="C20" s="69"/>
      <c r="D20" s="69"/>
      <c r="E20" s="69">
        <v>98.199999999999989</v>
      </c>
      <c r="F20" s="69"/>
      <c r="G20" s="69"/>
      <c r="H20" s="69"/>
      <c r="I20" s="69"/>
    </row>
    <row r="21" spans="1:9" x14ac:dyDescent="0.25">
      <c r="A21">
        <v>1989</v>
      </c>
      <c r="B21" s="69"/>
      <c r="C21" s="69"/>
      <c r="D21" s="69"/>
      <c r="E21" s="69">
        <v>120.01</v>
      </c>
      <c r="F21" s="69"/>
      <c r="G21" s="69"/>
      <c r="H21" s="69"/>
      <c r="I21" s="69"/>
    </row>
    <row r="22" spans="1:9" x14ac:dyDescent="0.25">
      <c r="A22">
        <v>1990</v>
      </c>
      <c r="B22" s="69"/>
      <c r="C22" s="69"/>
      <c r="D22" s="69"/>
      <c r="E22" s="69">
        <v>125.59</v>
      </c>
      <c r="F22" s="69"/>
      <c r="G22" s="69"/>
      <c r="H22" s="69"/>
      <c r="I22" s="69"/>
    </row>
    <row r="23" spans="1:9" x14ac:dyDescent="0.25">
      <c r="A23">
        <v>1991</v>
      </c>
      <c r="B23" s="69"/>
      <c r="C23" s="69"/>
      <c r="D23" s="69"/>
      <c r="E23" s="69">
        <v>139.03</v>
      </c>
      <c r="F23" s="69"/>
      <c r="G23" s="69"/>
      <c r="H23" s="69"/>
      <c r="I23" s="69"/>
    </row>
    <row r="24" spans="1:9" x14ac:dyDescent="0.25">
      <c r="A24">
        <v>1992</v>
      </c>
      <c r="B24" s="69"/>
      <c r="C24" s="69"/>
      <c r="D24" s="69"/>
      <c r="E24" s="69">
        <v>155.51</v>
      </c>
      <c r="F24" s="69"/>
      <c r="G24" s="69"/>
      <c r="H24" s="69"/>
      <c r="I24" s="69"/>
    </row>
    <row r="25" spans="1:9" x14ac:dyDescent="0.25">
      <c r="A25">
        <v>1993</v>
      </c>
      <c r="B25" s="69"/>
      <c r="C25" s="69"/>
      <c r="D25" s="69"/>
      <c r="E25" s="69">
        <v>163.39000000000001</v>
      </c>
      <c r="F25" s="69"/>
      <c r="G25" s="69"/>
      <c r="H25" s="69"/>
      <c r="I25" s="69"/>
    </row>
    <row r="26" spans="1:9" x14ac:dyDescent="0.25">
      <c r="A26">
        <v>1994</v>
      </c>
      <c r="B26" s="69"/>
      <c r="C26" s="69"/>
      <c r="D26" s="69"/>
      <c r="E26" s="69">
        <v>183.68</v>
      </c>
      <c r="F26" s="69"/>
      <c r="G26" s="69"/>
      <c r="H26" s="69"/>
      <c r="I26" s="69"/>
    </row>
    <row r="27" spans="1:9" x14ac:dyDescent="0.25">
      <c r="A27">
        <v>1995</v>
      </c>
      <c r="B27" s="69"/>
      <c r="C27" s="69"/>
      <c r="D27" s="69"/>
      <c r="E27" s="69">
        <v>196.97</v>
      </c>
      <c r="F27" s="69"/>
      <c r="G27" s="69"/>
      <c r="H27" s="69"/>
      <c r="I27" s="69"/>
    </row>
    <row r="28" spans="1:9" x14ac:dyDescent="0.25">
      <c r="A28">
        <v>1996</v>
      </c>
      <c r="B28" s="69"/>
      <c r="C28" s="69"/>
      <c r="D28" s="69"/>
      <c r="E28" s="69">
        <v>226.26</v>
      </c>
      <c r="F28" s="69"/>
      <c r="G28" s="69"/>
      <c r="H28" s="69"/>
      <c r="I28" s="69"/>
    </row>
    <row r="29" spans="1:9" x14ac:dyDescent="0.25">
      <c r="A29">
        <v>1997</v>
      </c>
      <c r="B29" s="69"/>
      <c r="C29" s="69"/>
      <c r="D29" s="69"/>
      <c r="E29" s="69">
        <v>233.71999999999997</v>
      </c>
      <c r="F29" s="69"/>
      <c r="G29" s="69"/>
      <c r="H29" s="69"/>
      <c r="I29" s="69"/>
    </row>
    <row r="30" spans="1:9" x14ac:dyDescent="0.25">
      <c r="A30">
        <v>1998</v>
      </c>
      <c r="B30" s="69"/>
      <c r="C30" s="69"/>
      <c r="D30" s="69"/>
      <c r="E30" s="69">
        <v>228.24</v>
      </c>
      <c r="F30" s="69"/>
      <c r="G30" s="69"/>
      <c r="H30" s="69"/>
      <c r="I30" s="69"/>
    </row>
    <row r="31" spans="1:9" x14ac:dyDescent="0.25">
      <c r="A31">
        <v>1999</v>
      </c>
      <c r="B31" s="69"/>
      <c r="C31" s="69"/>
      <c r="D31" s="69"/>
      <c r="E31" s="69">
        <v>229.89</v>
      </c>
      <c r="F31" s="69"/>
      <c r="G31" s="69"/>
      <c r="H31" s="69"/>
      <c r="I31" s="69"/>
    </row>
    <row r="32" spans="1:9" x14ac:dyDescent="0.25">
      <c r="A32">
        <v>2000</v>
      </c>
      <c r="B32" s="69"/>
      <c r="C32" s="69"/>
      <c r="D32" s="69"/>
      <c r="E32" s="69">
        <v>241.25</v>
      </c>
      <c r="F32" s="69"/>
      <c r="G32" s="69"/>
      <c r="H32" s="69"/>
      <c r="I32" s="69"/>
    </row>
    <row r="33" spans="1:9" x14ac:dyDescent="0.25">
      <c r="A33">
        <v>2001</v>
      </c>
      <c r="B33" s="69"/>
      <c r="C33" s="69"/>
      <c r="D33" s="69"/>
      <c r="E33" s="69">
        <v>251.61999999999998</v>
      </c>
      <c r="F33" s="69"/>
      <c r="G33" s="69"/>
      <c r="H33" s="69"/>
      <c r="I33" s="69"/>
    </row>
    <row r="34" spans="1:9" x14ac:dyDescent="0.25">
      <c r="A34">
        <v>2002</v>
      </c>
      <c r="B34" s="69"/>
      <c r="C34" s="69"/>
      <c r="D34" s="69"/>
      <c r="E34" s="69">
        <v>258.3</v>
      </c>
      <c r="F34" s="69"/>
      <c r="G34" s="69"/>
      <c r="H34" s="69"/>
      <c r="I34" s="69"/>
    </row>
    <row r="35" spans="1:9" x14ac:dyDescent="0.25">
      <c r="A35">
        <v>2003</v>
      </c>
      <c r="B35" s="69"/>
      <c r="C35" s="69"/>
      <c r="D35" s="69"/>
      <c r="E35" s="69">
        <v>261.68</v>
      </c>
      <c r="F35" s="69"/>
      <c r="G35" s="69"/>
      <c r="H35" s="69"/>
      <c r="I35" s="69"/>
    </row>
    <row r="36" spans="1:9" x14ac:dyDescent="0.25">
      <c r="A36">
        <v>2004</v>
      </c>
      <c r="B36" s="69"/>
      <c r="C36" s="69"/>
      <c r="D36" s="69"/>
      <c r="E36" s="69">
        <v>264.18999999999994</v>
      </c>
      <c r="F36" s="69"/>
      <c r="G36" s="69"/>
      <c r="H36" s="69"/>
      <c r="I36" s="69"/>
    </row>
    <row r="37" spans="1:9" x14ac:dyDescent="0.25">
      <c r="A37">
        <v>2005</v>
      </c>
      <c r="B37" s="69"/>
      <c r="C37" s="69"/>
      <c r="D37" s="69"/>
      <c r="E37" s="69">
        <v>257.57</v>
      </c>
      <c r="F37" s="69"/>
      <c r="G37" s="69"/>
      <c r="H37" s="69"/>
      <c r="I37" s="69"/>
    </row>
    <row r="38" spans="1:9" x14ac:dyDescent="0.25">
      <c r="A38">
        <v>2006</v>
      </c>
      <c r="B38" s="69"/>
      <c r="C38" s="69"/>
      <c r="D38" s="69"/>
      <c r="E38" s="69">
        <v>249.14</v>
      </c>
      <c r="F38" s="69"/>
      <c r="G38" s="69"/>
      <c r="H38" s="69"/>
      <c r="I38" s="69"/>
    </row>
    <row r="39" spans="1:9" x14ac:dyDescent="0.25">
      <c r="A39">
        <v>2007</v>
      </c>
      <c r="B39" s="69"/>
      <c r="C39" s="69"/>
      <c r="D39" s="69"/>
      <c r="E39" s="69">
        <v>237.55</v>
      </c>
      <c r="F39" s="69"/>
      <c r="G39" s="69"/>
      <c r="H39" s="69"/>
      <c r="I39" s="69"/>
    </row>
    <row r="40" spans="1:9" x14ac:dyDescent="0.25">
      <c r="A40">
        <v>2008</v>
      </c>
      <c r="B40" s="69"/>
      <c r="C40" s="69"/>
      <c r="D40" s="69"/>
      <c r="E40" s="69">
        <v>242.98000000000002</v>
      </c>
      <c r="F40" s="69"/>
      <c r="G40" s="69"/>
      <c r="H40" s="69"/>
      <c r="I40" s="69"/>
    </row>
    <row r="41" spans="1:9" x14ac:dyDescent="0.25">
      <c r="A41">
        <v>2009</v>
      </c>
      <c r="B41" s="69"/>
      <c r="C41" s="69"/>
      <c r="D41" s="69"/>
      <c r="E41" s="69">
        <v>240.02</v>
      </c>
      <c r="F41" s="69"/>
      <c r="G41" s="69"/>
      <c r="H41" s="69"/>
      <c r="I41" s="69"/>
    </row>
    <row r="42" spans="1:9" x14ac:dyDescent="0.25">
      <c r="A42">
        <v>2010</v>
      </c>
      <c r="B42" s="69"/>
      <c r="C42" s="69"/>
      <c r="D42" s="69"/>
      <c r="E42" s="69">
        <v>230.64</v>
      </c>
      <c r="F42" s="69"/>
      <c r="G42" s="69"/>
      <c r="H42" s="69"/>
      <c r="I42" s="69"/>
    </row>
    <row r="43" spans="1:9" x14ac:dyDescent="0.25">
      <c r="A43">
        <v>2011</v>
      </c>
      <c r="B43" s="69"/>
      <c r="C43" s="69"/>
      <c r="D43" s="69"/>
      <c r="E43" s="69">
        <v>218.64999999999998</v>
      </c>
      <c r="F43" s="69"/>
      <c r="G43" s="69"/>
      <c r="H43" s="69"/>
      <c r="I43" s="69"/>
    </row>
    <row r="44" spans="1:9" x14ac:dyDescent="0.25">
      <c r="A44">
        <v>2012</v>
      </c>
      <c r="B44" s="69"/>
      <c r="C44" s="69"/>
      <c r="D44" s="69"/>
      <c r="E44" s="69">
        <v>224.64</v>
      </c>
      <c r="F44" s="69"/>
      <c r="G44" s="69"/>
      <c r="H44" s="69"/>
      <c r="I44" s="69"/>
    </row>
    <row r="45" spans="1:9" x14ac:dyDescent="0.25">
      <c r="A45">
        <v>2013</v>
      </c>
      <c r="B45" s="69"/>
      <c r="C45" s="69"/>
      <c r="D45" s="69"/>
      <c r="E45" s="69">
        <v>213.7</v>
      </c>
      <c r="F45" s="69"/>
      <c r="G45" s="69"/>
      <c r="H45" s="69"/>
      <c r="I45" s="69"/>
    </row>
    <row r="46" spans="1:9" x14ac:dyDescent="0.25">
      <c r="A46">
        <v>2014</v>
      </c>
      <c r="B46" s="69"/>
      <c r="C46" s="69"/>
      <c r="D46" s="69"/>
      <c r="E46" s="69">
        <v>215.83955392452501</v>
      </c>
      <c r="F46" s="69"/>
      <c r="G46" s="69"/>
      <c r="H46" s="69"/>
      <c r="I46" s="69"/>
    </row>
    <row r="47" spans="1:9" x14ac:dyDescent="0.25">
      <c r="A47">
        <v>2015</v>
      </c>
      <c r="B47" s="69"/>
      <c r="C47" s="69"/>
      <c r="D47" s="69"/>
      <c r="E47" s="69">
        <v>227.76212014679999</v>
      </c>
      <c r="F47" s="69"/>
      <c r="G47" s="69"/>
      <c r="H47" s="69"/>
      <c r="I47" s="69"/>
    </row>
    <row r="48" spans="1:9" x14ac:dyDescent="0.25">
      <c r="A48">
        <v>2016</v>
      </c>
      <c r="B48" s="69"/>
      <c r="C48" s="69"/>
      <c r="D48" s="69"/>
      <c r="E48" s="69">
        <v>230.6650263125</v>
      </c>
      <c r="F48" s="69"/>
      <c r="G48" s="69"/>
      <c r="H48" s="69"/>
      <c r="I48" s="69"/>
    </row>
    <row r="49" spans="1:17" x14ac:dyDescent="0.25">
      <c r="A49">
        <v>2017</v>
      </c>
      <c r="B49" s="69"/>
      <c r="C49" s="69"/>
      <c r="D49" s="69"/>
      <c r="E49" s="69">
        <v>236.7626363958</v>
      </c>
      <c r="F49" s="69"/>
      <c r="G49" s="69"/>
      <c r="H49" s="69"/>
      <c r="I49" s="69"/>
    </row>
    <row r="50" spans="1:17" x14ac:dyDescent="0.25">
      <c r="A50">
        <v>2018</v>
      </c>
      <c r="B50" s="69"/>
      <c r="C50" s="69"/>
      <c r="D50" s="69"/>
      <c r="E50" s="69">
        <v>227.377548216625</v>
      </c>
      <c r="F50" s="69"/>
      <c r="G50" s="69"/>
      <c r="H50" s="69"/>
      <c r="I50" s="69"/>
    </row>
    <row r="51" spans="1:17" x14ac:dyDescent="0.25">
      <c r="A51">
        <v>2019</v>
      </c>
      <c r="B51" s="69"/>
      <c r="C51" s="69"/>
      <c r="D51" s="69"/>
      <c r="E51" s="69">
        <v>214.06078000000002</v>
      </c>
      <c r="F51" s="69"/>
      <c r="G51" s="69"/>
      <c r="H51" s="69"/>
      <c r="I51" s="69"/>
    </row>
    <row r="52" spans="1:17" x14ac:dyDescent="0.25">
      <c r="A52">
        <v>2020</v>
      </c>
      <c r="B52" s="69"/>
      <c r="C52" s="69"/>
      <c r="D52" s="69"/>
      <c r="E52" s="69">
        <v>226.739987544625</v>
      </c>
      <c r="F52" s="69"/>
      <c r="G52" s="69"/>
      <c r="H52" s="69"/>
      <c r="I52" s="69"/>
      <c r="N52" s="74"/>
      <c r="O52" s="72"/>
      <c r="P52" s="72"/>
      <c r="Q52" s="72"/>
    </row>
    <row r="53" spans="1:17" x14ac:dyDescent="0.25">
      <c r="A53">
        <v>2021</v>
      </c>
      <c r="B53" s="69"/>
      <c r="C53" s="69"/>
      <c r="D53" s="69"/>
      <c r="E53" s="69">
        <v>230.75</v>
      </c>
      <c r="F53" s="69"/>
      <c r="G53" s="69"/>
      <c r="H53" s="69"/>
      <c r="I53" s="69"/>
      <c r="N53" s="72"/>
      <c r="O53" s="71"/>
    </row>
    <row r="54" spans="1:17" x14ac:dyDescent="0.25">
      <c r="A54">
        <v>2022</v>
      </c>
      <c r="B54" s="69"/>
      <c r="C54" s="69"/>
      <c r="D54" s="69"/>
      <c r="E54" s="69">
        <v>233.19</v>
      </c>
      <c r="F54" s="69"/>
      <c r="G54" s="69"/>
      <c r="H54" s="69"/>
      <c r="I54" s="69"/>
      <c r="N54" s="72"/>
      <c r="O54" s="71"/>
      <c r="P54" s="71"/>
      <c r="Q54" s="71"/>
    </row>
    <row r="55" spans="1:17" x14ac:dyDescent="0.25">
      <c r="A55">
        <v>2023</v>
      </c>
      <c r="B55" s="69"/>
      <c r="C55" s="69"/>
      <c r="D55" s="69"/>
      <c r="E55" s="69">
        <v>233.14999999999998</v>
      </c>
      <c r="F55" s="69"/>
      <c r="G55" s="69"/>
      <c r="H55" s="69"/>
      <c r="I55" s="69"/>
      <c r="N55" s="72"/>
      <c r="Q55" s="71"/>
    </row>
    <row r="56" spans="1:17" x14ac:dyDescent="0.25">
      <c r="A56">
        <v>2024</v>
      </c>
      <c r="B56" s="69"/>
      <c r="C56" s="69"/>
      <c r="D56" s="69"/>
      <c r="E56" s="69">
        <v>240.66230575409998</v>
      </c>
      <c r="F56" s="69"/>
      <c r="G56" s="69"/>
      <c r="H56" s="69"/>
      <c r="I56" s="69"/>
    </row>
    <row r="57" spans="1:17" x14ac:dyDescent="0.25">
      <c r="A57">
        <v>2025</v>
      </c>
      <c r="B57" s="69">
        <v>235.0984719105216</v>
      </c>
      <c r="C57" s="69">
        <v>235.0984719105216</v>
      </c>
      <c r="D57" s="69">
        <v>235.0984719105216</v>
      </c>
      <c r="E57" s="69">
        <v>235.0984719105216</v>
      </c>
      <c r="F57" s="69"/>
    </row>
    <row r="58" spans="1:17" x14ac:dyDescent="0.25">
      <c r="A58">
        <v>2026</v>
      </c>
      <c r="B58" s="69">
        <v>236.41447960000013</v>
      </c>
      <c r="C58" s="69">
        <v>236.41447960000013</v>
      </c>
      <c r="D58" s="69">
        <v>236.41447960000013</v>
      </c>
      <c r="E58" s="69"/>
      <c r="N58" s="73"/>
      <c r="O58" s="72"/>
      <c r="P58" s="72"/>
      <c r="Q58" s="72"/>
    </row>
    <row r="59" spans="1:17" x14ac:dyDescent="0.25">
      <c r="A59">
        <v>2027</v>
      </c>
      <c r="B59" s="69">
        <v>232.08665290000005</v>
      </c>
      <c r="C59" s="69">
        <v>233.11</v>
      </c>
      <c r="D59" s="69">
        <v>228.5</v>
      </c>
      <c r="E59" s="69"/>
      <c r="N59" s="72"/>
      <c r="O59" s="71"/>
    </row>
    <row r="60" spans="1:17" x14ac:dyDescent="0.25">
      <c r="A60">
        <v>2028</v>
      </c>
      <c r="B60" s="69">
        <v>219.56742869999999</v>
      </c>
      <c r="C60" s="69">
        <v>229.23</v>
      </c>
      <c r="D60" s="69">
        <v>211.33168959999995</v>
      </c>
      <c r="E60" s="69"/>
      <c r="N60" s="72"/>
      <c r="O60" s="71"/>
      <c r="P60" s="71"/>
      <c r="Q60" s="71"/>
    </row>
    <row r="61" spans="1:17" x14ac:dyDescent="0.25">
      <c r="A61">
        <v>2029</v>
      </c>
      <c r="B61" s="69">
        <v>207.27130340000011</v>
      </c>
      <c r="C61" s="69">
        <v>227.99</v>
      </c>
      <c r="D61" s="69">
        <v>198.81148260000003</v>
      </c>
      <c r="E61" s="69"/>
      <c r="N61" s="72"/>
      <c r="Q61" s="71"/>
    </row>
    <row r="62" spans="1:17" x14ac:dyDescent="0.25">
      <c r="A62">
        <v>2030</v>
      </c>
      <c r="B62" s="69">
        <v>194.16251409999998</v>
      </c>
      <c r="C62" s="69">
        <v>227.13</v>
      </c>
      <c r="D62" s="69">
        <v>180.51860189999999</v>
      </c>
      <c r="E62" s="69"/>
    </row>
    <row r="63" spans="1:17" x14ac:dyDescent="0.25">
      <c r="A63">
        <v>2031</v>
      </c>
      <c r="B63" s="69">
        <v>184.72425000000004</v>
      </c>
      <c r="C63" s="69">
        <v>226.52</v>
      </c>
      <c r="D63" s="69">
        <v>164.98197790000003</v>
      </c>
      <c r="E63" s="69"/>
    </row>
    <row r="64" spans="1:17" x14ac:dyDescent="0.25">
      <c r="A64">
        <v>2032</v>
      </c>
      <c r="B64" s="69">
        <v>176.03772320000004</v>
      </c>
      <c r="C64" s="69">
        <v>226.5</v>
      </c>
      <c r="D64" s="69">
        <v>149.9088342</v>
      </c>
      <c r="E64" s="69"/>
      <c r="N64" s="70"/>
    </row>
    <row r="65" spans="1:5" x14ac:dyDescent="0.25">
      <c r="A65">
        <v>2033</v>
      </c>
      <c r="B65" s="69">
        <v>169.80949960000001</v>
      </c>
      <c r="C65" s="69">
        <v>226.57</v>
      </c>
      <c r="D65" s="69">
        <v>140.99223069999999</v>
      </c>
      <c r="E65" s="69"/>
    </row>
    <row r="66" spans="1:5" x14ac:dyDescent="0.25">
      <c r="A66">
        <v>2034</v>
      </c>
      <c r="B66" s="69">
        <v>166.3154983</v>
      </c>
      <c r="C66" s="69">
        <v>227</v>
      </c>
      <c r="D66" s="69">
        <v>133.32670409999997</v>
      </c>
      <c r="E66" s="69"/>
    </row>
    <row r="67" spans="1:5" x14ac:dyDescent="0.25">
      <c r="A67">
        <v>2035</v>
      </c>
      <c r="B67" s="69">
        <v>162.32207419999997</v>
      </c>
      <c r="C67" s="69">
        <v>225.75632157952705</v>
      </c>
      <c r="D67" s="69">
        <v>122.07534700000001</v>
      </c>
      <c r="E67" s="69"/>
    </row>
    <row r="68" spans="1:5" x14ac:dyDescent="0.25">
      <c r="A68">
        <v>2036</v>
      </c>
      <c r="B68" s="69">
        <v>158.19376289999997</v>
      </c>
      <c r="C68" s="69">
        <v>221.55477506664971</v>
      </c>
      <c r="D68" s="69">
        <v>108.19245089999998</v>
      </c>
      <c r="E68" s="69"/>
    </row>
    <row r="69" spans="1:5" x14ac:dyDescent="0.25">
      <c r="A69">
        <v>2037</v>
      </c>
      <c r="B69" s="69">
        <v>152.28295230000003</v>
      </c>
      <c r="C69" s="69">
        <v>215.82893060294904</v>
      </c>
      <c r="D69" s="69">
        <v>93.5872916</v>
      </c>
      <c r="E69" s="69"/>
    </row>
    <row r="70" spans="1:5" x14ac:dyDescent="0.25">
      <c r="A70">
        <v>2038</v>
      </c>
      <c r="B70" s="69">
        <v>143.85730140000001</v>
      </c>
      <c r="C70" s="69">
        <v>207.28961029212383</v>
      </c>
      <c r="D70" s="69">
        <v>82.491838899999991</v>
      </c>
      <c r="E70" s="69"/>
    </row>
    <row r="71" spans="1:5" x14ac:dyDescent="0.25">
      <c r="A71">
        <v>2039</v>
      </c>
      <c r="B71" s="69">
        <v>135.68330609999998</v>
      </c>
      <c r="C71" s="69">
        <v>199.90438856731924</v>
      </c>
      <c r="D71" s="69">
        <v>71.628162099999983</v>
      </c>
      <c r="E71" s="69"/>
    </row>
    <row r="72" spans="1:5" x14ac:dyDescent="0.25">
      <c r="A72">
        <v>2040</v>
      </c>
      <c r="B72" s="69">
        <v>129.30530879999998</v>
      </c>
      <c r="C72" s="69">
        <v>192.76771092481198</v>
      </c>
      <c r="D72" s="69">
        <v>63.981390400000002</v>
      </c>
      <c r="E72" s="69"/>
    </row>
    <row r="73" spans="1:5" x14ac:dyDescent="0.25">
      <c r="A73">
        <v>2041</v>
      </c>
      <c r="B73" s="69">
        <v>123.62345470000001</v>
      </c>
      <c r="C73" s="69">
        <v>184.5325884655966</v>
      </c>
      <c r="D73" s="69">
        <v>53.213198200000001</v>
      </c>
      <c r="E73" s="69"/>
    </row>
    <row r="74" spans="1:5" x14ac:dyDescent="0.25">
      <c r="A74">
        <v>2042</v>
      </c>
      <c r="B74" s="69">
        <v>118.69145310000003</v>
      </c>
      <c r="C74" s="69">
        <v>174.97642660528959</v>
      </c>
      <c r="D74" s="69">
        <v>46.244042799999995</v>
      </c>
      <c r="E74" s="69"/>
    </row>
    <row r="75" spans="1:5" x14ac:dyDescent="0.25">
      <c r="A75">
        <v>2043</v>
      </c>
      <c r="B75" s="69">
        <v>113.81861539999998</v>
      </c>
      <c r="C75" s="69">
        <v>167.40363744670131</v>
      </c>
      <c r="D75" s="69">
        <v>40.420049900000002</v>
      </c>
      <c r="E75" s="69"/>
    </row>
    <row r="76" spans="1:5" x14ac:dyDescent="0.25">
      <c r="A76">
        <v>2044</v>
      </c>
      <c r="B76" s="69">
        <v>108.93703300000001</v>
      </c>
      <c r="C76" s="69">
        <v>158.88999820254111</v>
      </c>
      <c r="D76" s="69">
        <v>36.331896499999999</v>
      </c>
      <c r="E76" s="69"/>
    </row>
    <row r="77" spans="1:5" x14ac:dyDescent="0.25">
      <c r="A77">
        <v>2045</v>
      </c>
      <c r="B77" s="69">
        <v>104.31182449999997</v>
      </c>
      <c r="C77" s="69">
        <v>152.04449651370729</v>
      </c>
      <c r="D77" s="69">
        <v>32.476296100000006</v>
      </c>
      <c r="E77" s="69"/>
    </row>
    <row r="78" spans="1:5" x14ac:dyDescent="0.25">
      <c r="A78">
        <v>2046</v>
      </c>
      <c r="B78" s="69">
        <v>100.35640090000001</v>
      </c>
      <c r="C78" s="69">
        <v>146.19982338611342</v>
      </c>
      <c r="D78" s="69">
        <v>28.208660000000005</v>
      </c>
      <c r="E78" s="69"/>
    </row>
    <row r="79" spans="1:5" x14ac:dyDescent="0.25">
      <c r="A79">
        <v>2047</v>
      </c>
      <c r="B79" s="69">
        <v>96.522386499999968</v>
      </c>
      <c r="C79" s="69">
        <v>140.84398353333751</v>
      </c>
      <c r="D79" s="69">
        <v>24.5706153</v>
      </c>
      <c r="E79" s="69"/>
    </row>
    <row r="80" spans="1:5" x14ac:dyDescent="0.25">
      <c r="A80">
        <v>2048</v>
      </c>
      <c r="B80" s="69">
        <v>93.032913700000009</v>
      </c>
      <c r="C80" s="69">
        <v>134.45075980657739</v>
      </c>
      <c r="D80" s="69">
        <v>20.289294399999996</v>
      </c>
      <c r="E80" s="69"/>
    </row>
    <row r="81" spans="1:5" x14ac:dyDescent="0.25">
      <c r="A81">
        <v>2049</v>
      </c>
      <c r="B81" s="69">
        <v>89.499566800000011</v>
      </c>
      <c r="C81" s="69">
        <v>126.37731252352219</v>
      </c>
      <c r="D81" s="69">
        <v>15.299789399999998</v>
      </c>
      <c r="E81" s="69"/>
    </row>
    <row r="82" spans="1:5" x14ac:dyDescent="0.25">
      <c r="A82">
        <v>2050</v>
      </c>
      <c r="B82" s="69">
        <v>85.996994999999998</v>
      </c>
      <c r="C82" s="69">
        <v>117.49655597779612</v>
      </c>
      <c r="D82" s="69">
        <v>8.1443402999999996</v>
      </c>
      <c r="E82" s="69"/>
    </row>
    <row r="83" spans="1:5" x14ac:dyDescent="0.25">
      <c r="B83" s="69"/>
      <c r="C83" s="69"/>
      <c r="D83" s="69"/>
      <c r="E83" s="69"/>
    </row>
    <row r="84" spans="1:5" x14ac:dyDescent="0.25">
      <c r="B84" s="69"/>
      <c r="C84" s="69"/>
      <c r="D84" s="69"/>
      <c r="E84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investeringer_investments</vt:lpstr>
      <vt:lpstr>produksjon_production</vt:lpstr>
      <vt:lpstr>funn_discoveries</vt:lpstr>
      <vt:lpstr>mulighetsbilder_scenarios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Teigen Kjartan H</dc:creator>
  <cp:lastModifiedBy>Skår Christina Helen</cp:lastModifiedBy>
  <dcterms:created xsi:type="dcterms:W3CDTF">2026-01-07T11:10:23Z</dcterms:created>
  <dcterms:modified xsi:type="dcterms:W3CDTF">2026-01-08T08:27:20Z</dcterms:modified>
</cp:coreProperties>
</file>