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jedirektoratet.sharepoint.com/sites/S-KommunikasjonogSamfunnskontaktlag/Delte dokumenter/Ekstern kommunikasjon/Sokkelåret2022/Sokkelåret 2022 til publisering/"/>
    </mc:Choice>
  </mc:AlternateContent>
  <xr:revisionPtr revIDLastSave="147" documentId="8_{B139472A-1690-4EC2-AECB-75A02D588D65}" xr6:coauthVersionLast="47" xr6:coauthVersionMax="47" xr10:uidLastSave="{625D877D-F46B-48FA-87FB-8D2C4F00BC26}"/>
  <bookViews>
    <workbookView xWindow="-110" yWindow="-110" windowWidth="22780" windowHeight="14660" activeTab="4" xr2:uid="{4F981314-DA71-49FF-9C2F-047E824F4385}"/>
  </bookViews>
  <sheets>
    <sheet name="Fig. ark 3" sheetId="3" r:id="rId1"/>
    <sheet name="Fig. ark 9" sheetId="4" r:id="rId2"/>
    <sheet name="Fig. ark 13" sheetId="1" r:id="rId3"/>
    <sheet name="Fig. ark 14" sheetId="5" r:id="rId4"/>
    <sheet name="PUD 2022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EKM___Prodprofiler__årlig__pr_prosjekt_og__ressursklasse">[1]EKM___Prodprofiler__årlig__pr_p!$A$1:$P$18413</definedName>
    <definedName name="ProdV">[2]Dashboard!$AH$6</definedName>
    <definedName name="Prosjektstatus">[3]Liste!$B$3:$B$14</definedName>
    <definedName name="Prosjekttype">'[4]Generell info og kommentarer'!$M$7</definedName>
    <definedName name="test">[5]Liste!$B$3:$B$12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I39" i="4" s="1"/>
  <c r="I38" i="4"/>
  <c r="G38" i="4"/>
  <c r="G37" i="4"/>
  <c r="I37" i="4" s="1"/>
  <c r="G36" i="4"/>
  <c r="I36" i="4" s="1"/>
  <c r="G35" i="4"/>
  <c r="I35" i="4" s="1"/>
  <c r="I34" i="4"/>
  <c r="G34" i="4"/>
  <c r="I33" i="4"/>
  <c r="G33" i="4"/>
  <c r="G32" i="4"/>
  <c r="I32" i="4" s="1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L78" i="3"/>
  <c r="H78" i="3"/>
  <c r="J78" i="3" s="1"/>
  <c r="L77" i="3"/>
  <c r="I77" i="3"/>
  <c r="K77" i="3" s="1"/>
  <c r="H77" i="3"/>
  <c r="J77" i="3" s="1"/>
  <c r="L76" i="3"/>
  <c r="I76" i="3"/>
  <c r="K76" i="3" s="1"/>
  <c r="H76" i="3"/>
  <c r="J76" i="3" s="1"/>
  <c r="L75" i="3"/>
  <c r="J75" i="3"/>
  <c r="I75" i="3"/>
  <c r="K75" i="3" s="1"/>
  <c r="H75" i="3"/>
  <c r="L74" i="3"/>
  <c r="I74" i="3"/>
  <c r="K74" i="3" s="1"/>
  <c r="H74" i="3"/>
  <c r="J74" i="3" s="1"/>
  <c r="L73" i="3"/>
  <c r="H73" i="3"/>
  <c r="J73" i="3" s="1"/>
  <c r="L72" i="3"/>
  <c r="H72" i="3"/>
  <c r="J72" i="3" s="1"/>
  <c r="L71" i="3"/>
  <c r="J71" i="3"/>
  <c r="H71" i="3"/>
  <c r="I71" i="3" s="1"/>
  <c r="K71" i="3" s="1"/>
  <c r="L70" i="3"/>
  <c r="J70" i="3"/>
  <c r="I70" i="3"/>
  <c r="K70" i="3" s="1"/>
  <c r="H70" i="3"/>
  <c r="L69" i="3"/>
  <c r="J69" i="3"/>
  <c r="H69" i="3"/>
  <c r="I69" i="3" s="1"/>
  <c r="K69" i="3" s="1"/>
  <c r="L68" i="3"/>
  <c r="K68" i="3"/>
  <c r="I68" i="3"/>
  <c r="H68" i="3"/>
  <c r="J68" i="3" s="1"/>
  <c r="L67" i="3"/>
  <c r="H67" i="3"/>
  <c r="J67" i="3" s="1"/>
  <c r="L66" i="3"/>
  <c r="K66" i="3"/>
  <c r="I66" i="3"/>
  <c r="H66" i="3"/>
  <c r="J66" i="3" s="1"/>
  <c r="L65" i="3"/>
  <c r="H65" i="3"/>
  <c r="J65" i="3" s="1"/>
  <c r="L64" i="3"/>
  <c r="H64" i="3"/>
  <c r="J64" i="3" s="1"/>
  <c r="L63" i="3"/>
  <c r="J63" i="3"/>
  <c r="H63" i="3"/>
  <c r="I63" i="3" s="1"/>
  <c r="K63" i="3" s="1"/>
  <c r="L62" i="3"/>
  <c r="J62" i="3"/>
  <c r="I62" i="3"/>
  <c r="K62" i="3" s="1"/>
  <c r="H62" i="3"/>
  <c r="L61" i="3"/>
  <c r="J61" i="3"/>
  <c r="H61" i="3"/>
  <c r="I61" i="3" s="1"/>
  <c r="K61" i="3" s="1"/>
  <c r="L60" i="3"/>
  <c r="I60" i="3"/>
  <c r="K60" i="3" s="1"/>
  <c r="H60" i="3"/>
  <c r="J60" i="3" s="1"/>
  <c r="L59" i="3"/>
  <c r="H59" i="3"/>
  <c r="J59" i="3" s="1"/>
  <c r="L58" i="3"/>
  <c r="K58" i="3"/>
  <c r="I58" i="3"/>
  <c r="H58" i="3"/>
  <c r="J58" i="3" s="1"/>
  <c r="L57" i="3"/>
  <c r="H57" i="3"/>
  <c r="J57" i="3" s="1"/>
  <c r="L56" i="3"/>
  <c r="H56" i="3"/>
  <c r="J56" i="3" s="1"/>
  <c r="L55" i="3"/>
  <c r="J55" i="3"/>
  <c r="H55" i="3"/>
  <c r="I55" i="3" s="1"/>
  <c r="K55" i="3" s="1"/>
  <c r="L54" i="3"/>
  <c r="J54" i="3"/>
  <c r="I54" i="3"/>
  <c r="K54" i="3" s="1"/>
  <c r="H54" i="3"/>
  <c r="L53" i="3"/>
  <c r="J53" i="3"/>
  <c r="H53" i="3"/>
  <c r="I53" i="3" s="1"/>
  <c r="K53" i="3" s="1"/>
  <c r="L52" i="3"/>
  <c r="I52" i="3"/>
  <c r="K52" i="3" s="1"/>
  <c r="H52" i="3"/>
  <c r="J52" i="3" s="1"/>
  <c r="L51" i="3"/>
  <c r="H51" i="3"/>
  <c r="J51" i="3" s="1"/>
  <c r="L50" i="3"/>
  <c r="K50" i="3"/>
  <c r="I50" i="3"/>
  <c r="H50" i="3"/>
  <c r="J50" i="3" s="1"/>
  <c r="L49" i="3"/>
  <c r="H49" i="3"/>
  <c r="J49" i="3" s="1"/>
  <c r="L48" i="3"/>
  <c r="H48" i="3"/>
  <c r="J48" i="3" s="1"/>
  <c r="L47" i="3"/>
  <c r="J47" i="3"/>
  <c r="H47" i="3"/>
  <c r="I47" i="3" s="1"/>
  <c r="K47" i="3" s="1"/>
  <c r="L46" i="3"/>
  <c r="J46" i="3"/>
  <c r="I46" i="3"/>
  <c r="K46" i="3" s="1"/>
  <c r="H46" i="3"/>
  <c r="L45" i="3"/>
  <c r="J45" i="3"/>
  <c r="H45" i="3"/>
  <c r="I45" i="3" s="1"/>
  <c r="K45" i="3" s="1"/>
  <c r="L44" i="3"/>
  <c r="I44" i="3"/>
  <c r="K44" i="3" s="1"/>
  <c r="H44" i="3"/>
  <c r="J44" i="3" s="1"/>
  <c r="L43" i="3"/>
  <c r="H43" i="3"/>
  <c r="I43" i="3" s="1"/>
  <c r="K43" i="3" s="1"/>
  <c r="L42" i="3"/>
  <c r="K42" i="3"/>
  <c r="I42" i="3"/>
  <c r="H42" i="3"/>
  <c r="J42" i="3" s="1"/>
  <c r="L41" i="3"/>
  <c r="H41" i="3"/>
  <c r="I41" i="3" s="1"/>
  <c r="K41" i="3" s="1"/>
  <c r="L40" i="3"/>
  <c r="H40" i="3"/>
  <c r="J40" i="3" s="1"/>
  <c r="L39" i="3"/>
  <c r="J39" i="3"/>
  <c r="H39" i="3"/>
  <c r="I39" i="3" s="1"/>
  <c r="K39" i="3" s="1"/>
  <c r="L38" i="3"/>
  <c r="J38" i="3"/>
  <c r="I38" i="3"/>
  <c r="K38" i="3" s="1"/>
  <c r="H38" i="3"/>
  <c r="L37" i="3"/>
  <c r="J37" i="3"/>
  <c r="H37" i="3"/>
  <c r="I37" i="3" s="1"/>
  <c r="K37" i="3" s="1"/>
  <c r="L36" i="3"/>
  <c r="I36" i="3"/>
  <c r="K36" i="3" s="1"/>
  <c r="H36" i="3"/>
  <c r="J36" i="3" s="1"/>
  <c r="L35" i="3"/>
  <c r="H35" i="3"/>
  <c r="J35" i="3" s="1"/>
  <c r="L34" i="3"/>
  <c r="K34" i="3"/>
  <c r="J34" i="3"/>
  <c r="I34" i="3"/>
  <c r="H34" i="3"/>
  <c r="L33" i="3"/>
  <c r="H33" i="3"/>
  <c r="J33" i="3" s="1"/>
  <c r="L32" i="3"/>
  <c r="H32" i="3"/>
  <c r="J32" i="3" s="1"/>
  <c r="L31" i="3"/>
  <c r="J31" i="3"/>
  <c r="H31" i="3"/>
  <c r="I31" i="3" s="1"/>
  <c r="K31" i="3" s="1"/>
  <c r="L30" i="3"/>
  <c r="J30" i="3"/>
  <c r="I30" i="3"/>
  <c r="K30" i="3" s="1"/>
  <c r="H30" i="3"/>
  <c r="L29" i="3"/>
  <c r="J29" i="3"/>
  <c r="H29" i="3"/>
  <c r="I29" i="3" s="1"/>
  <c r="K29" i="3" s="1"/>
  <c r="L28" i="3"/>
  <c r="I28" i="3"/>
  <c r="K28" i="3" s="1"/>
  <c r="H28" i="3"/>
  <c r="J28" i="3" s="1"/>
  <c r="L27" i="3"/>
  <c r="H27" i="3"/>
  <c r="J27" i="3" s="1"/>
  <c r="L26" i="3"/>
  <c r="K26" i="3"/>
  <c r="J26" i="3"/>
  <c r="I26" i="3"/>
  <c r="H26" i="3"/>
  <c r="L25" i="3"/>
  <c r="H25" i="3"/>
  <c r="I25" i="3" s="1"/>
  <c r="K25" i="3" s="1"/>
  <c r="L24" i="3"/>
  <c r="H24" i="3"/>
  <c r="J24" i="3" s="1"/>
  <c r="L23" i="3"/>
  <c r="J23" i="3"/>
  <c r="H23" i="3"/>
  <c r="I23" i="3" s="1"/>
  <c r="K23" i="3" s="1"/>
  <c r="L22" i="3"/>
  <c r="J22" i="3"/>
  <c r="I22" i="3"/>
  <c r="K22" i="3" s="1"/>
  <c r="H22" i="3"/>
  <c r="L21" i="3"/>
  <c r="J41" i="3" l="1"/>
  <c r="J25" i="3"/>
  <c r="I33" i="3"/>
  <c r="K33" i="3" s="1"/>
  <c r="I49" i="3"/>
  <c r="K49" i="3" s="1"/>
  <c r="I57" i="3"/>
  <c r="K57" i="3" s="1"/>
  <c r="I65" i="3"/>
  <c r="K65" i="3" s="1"/>
  <c r="I73" i="3"/>
  <c r="K73" i="3" s="1"/>
  <c r="I78" i="3"/>
  <c r="K78" i="3" s="1"/>
  <c r="I27" i="3"/>
  <c r="K27" i="3" s="1"/>
  <c r="I51" i="3"/>
  <c r="K51" i="3" s="1"/>
  <c r="I59" i="3"/>
  <c r="K59" i="3" s="1"/>
  <c r="I67" i="3"/>
  <c r="K67" i="3" s="1"/>
  <c r="I35" i="3"/>
  <c r="K35" i="3" s="1"/>
  <c r="I24" i="3"/>
  <c r="K24" i="3" s="1"/>
  <c r="I32" i="3"/>
  <c r="K32" i="3" s="1"/>
  <c r="I40" i="3"/>
  <c r="K40" i="3" s="1"/>
  <c r="J43" i="3"/>
  <c r="I48" i="3"/>
  <c r="K48" i="3" s="1"/>
  <c r="I56" i="3"/>
  <c r="K56" i="3" s="1"/>
  <c r="I64" i="3"/>
  <c r="K64" i="3" s="1"/>
  <c r="I72" i="3"/>
  <c r="K7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tc={D1E09962-31F2-4CCD-B10F-908EBD08BEF6}</author>
  </authors>
  <commentList>
    <comment ref="B66" authorId="0" shapeId="0" xr:uid="{D1E09962-31F2-4CCD-B10F-908EBD08BEF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Ikke oppdatert prognose</t>
      </text>
    </comment>
  </commentList>
</comments>
</file>

<file path=xl/sharedStrings.xml><?xml version="1.0" encoding="utf-8"?>
<sst xmlns="http://schemas.openxmlformats.org/spreadsheetml/2006/main" count="201" uniqueCount="146">
  <si>
    <t xml:space="preserve"> </t>
  </si>
  <si>
    <t>Beskrivelse:</t>
  </si>
  <si>
    <t>Description:</t>
  </si>
  <si>
    <t>Figurtekst NOR:</t>
  </si>
  <si>
    <r>
      <t>Funnstørrelse, volum min-maks (millioner Sm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o.e)</t>
    </r>
  </si>
  <si>
    <t>Figurtekst ENG:</t>
  </si>
  <si>
    <r>
      <t>Discovery size, volume min-maks (million Sm</t>
    </r>
    <r>
      <rPr>
        <b/>
        <vertAlign val="superscript"/>
        <sz val="11"/>
        <color rgb="FF969696"/>
        <rFont val="Calibri"/>
        <family val="2"/>
        <scheme val="minor"/>
      </rPr>
      <t>3</t>
    </r>
    <r>
      <rPr>
        <b/>
        <sz val="11"/>
        <color indexed="55"/>
        <rFont val="Calibri"/>
        <family val="2"/>
        <scheme val="minor"/>
      </rPr>
      <t xml:space="preserve"> oe)</t>
    </r>
  </si>
  <si>
    <t>Aksetekster</t>
  </si>
  <si>
    <t>Y-akse NOR</t>
  </si>
  <si>
    <t xml:space="preserve">Funn </t>
  </si>
  <si>
    <t>Y-akse ENG</t>
  </si>
  <si>
    <t xml:space="preserve">Discovery </t>
  </si>
  <si>
    <t>X-akse NOR</t>
  </si>
  <si>
    <r>
      <t>Millioner 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o.e.</t>
    </r>
  </si>
  <si>
    <t>X-akse ENG</t>
  </si>
  <si>
    <r>
      <t>Million Sm</t>
    </r>
    <r>
      <rPr>
        <vertAlign val="superscript"/>
        <sz val="11"/>
        <color rgb="FF969696"/>
        <rFont val="Calibri"/>
        <family val="2"/>
        <scheme val="minor"/>
      </rPr>
      <t>3</t>
    </r>
    <r>
      <rPr>
        <sz val="11"/>
        <color rgb="FF969696"/>
        <rFont val="Calibri"/>
        <family val="2"/>
        <scheme val="minor"/>
      </rPr>
      <t xml:space="preserve"> oe</t>
    </r>
  </si>
  <si>
    <t xml:space="preserve">Kilde: </t>
  </si>
  <si>
    <t>Oljedirektoratet</t>
  </si>
  <si>
    <t xml:space="preserve">Source: </t>
  </si>
  <si>
    <t>Norwegian Petroleum Directorate</t>
  </si>
  <si>
    <t>Datatyper NOR</t>
  </si>
  <si>
    <t>Min</t>
  </si>
  <si>
    <t>Maks</t>
  </si>
  <si>
    <t>Datatyper ENG</t>
  </si>
  <si>
    <t>Max</t>
  </si>
  <si>
    <t>Beskrivelse</t>
  </si>
  <si>
    <t>Historisk og forventet produksjon</t>
  </si>
  <si>
    <t>Historical and expected production</t>
  </si>
  <si>
    <t>År</t>
  </si>
  <si>
    <t>Year</t>
  </si>
  <si>
    <t>Millioner  Sm³ o.e.</t>
  </si>
  <si>
    <t>Million Sm³ oe</t>
  </si>
  <si>
    <t>Y-akse2 NOR</t>
  </si>
  <si>
    <t>Millioner fat o.e. per dag</t>
  </si>
  <si>
    <t>Y-akse2 ENG</t>
  </si>
  <si>
    <t>Million barrels oe per day</t>
  </si>
  <si>
    <t>Olje</t>
  </si>
  <si>
    <t>Kondensat</t>
  </si>
  <si>
    <t>NGL</t>
  </si>
  <si>
    <t>Gass (40 MJ)</t>
  </si>
  <si>
    <t>Totalt</t>
  </si>
  <si>
    <t>Væske totalt</t>
  </si>
  <si>
    <t>Totalt per dag</t>
  </si>
  <si>
    <t>Væske per dag</t>
  </si>
  <si>
    <t>Gass per dag</t>
  </si>
  <si>
    <t>Oil</t>
  </si>
  <si>
    <t>Condensate</t>
  </si>
  <si>
    <t>Gas (40 MJ)</t>
  </si>
  <si>
    <t>Total</t>
  </si>
  <si>
    <t>Total liquids</t>
  </si>
  <si>
    <t>Total per day</t>
  </si>
  <si>
    <t>Liquids per day</t>
  </si>
  <si>
    <t>Natural gas per day</t>
  </si>
  <si>
    <t>Investeringer spesifisert på feltstatus og leting</t>
  </si>
  <si>
    <t>Investments distributed on field status and exploration</t>
  </si>
  <si>
    <t>Investeringer spesifisert på feltstatus</t>
  </si>
  <si>
    <t>Investments distributed on field status</t>
  </si>
  <si>
    <t xml:space="preserve">År </t>
  </si>
  <si>
    <t>Tekstboks-tekst NOR</t>
  </si>
  <si>
    <t>Tekstboks-tekst ENG</t>
  </si>
  <si>
    <t>Felt i drift</t>
  </si>
  <si>
    <t>Funn</t>
  </si>
  <si>
    <t>Leting</t>
  </si>
  <si>
    <t>Fields in production</t>
  </si>
  <si>
    <t>Discoveries</t>
  </si>
  <si>
    <t>Exploration costs</t>
  </si>
  <si>
    <t>Millioner Sm3 o.e.</t>
  </si>
  <si>
    <t>Million scm oe</t>
  </si>
  <si>
    <t>Historisk og forventet produksjon i Norge, 1970-2022</t>
  </si>
  <si>
    <t>Historical and expected production in Norway, 1970-2027</t>
  </si>
  <si>
    <t>Sokkelåret 2021</t>
  </si>
  <si>
    <t>Pågående feltutbygginger 1.jan 2023</t>
  </si>
  <si>
    <t>Ongoing field developments Jan 1st 2023</t>
  </si>
  <si>
    <t>Milliarder NOK (2023)</t>
  </si>
  <si>
    <t>Billion NOK (2023)</t>
  </si>
  <si>
    <t>Historiske tall for 2009-2022 og prognose for 2022-2027</t>
  </si>
  <si>
    <t>Historical figures for 2009-2022 and forecast for 2022-2027</t>
  </si>
  <si>
    <t>Funn i 2022</t>
  </si>
  <si>
    <t>Discoveries in 2022</t>
  </si>
  <si>
    <t>Lupa</t>
  </si>
  <si>
    <t>Snøfonn Nord</t>
  </si>
  <si>
    <t>Kveikje</t>
  </si>
  <si>
    <t>Storjo East</t>
  </si>
  <si>
    <t>Oswig</t>
  </si>
  <si>
    <t>Ofelia</t>
  </si>
  <si>
    <t>Newth</t>
  </si>
  <si>
    <t>Calypso</t>
  </si>
  <si>
    <t>Overly</t>
  </si>
  <si>
    <t>Skavl Stø</t>
  </si>
  <si>
    <t>Peder</t>
  </si>
  <si>
    <t>Mulighetsbilder for produksjon av olje og gass</t>
  </si>
  <si>
    <t>Scenarions for production og oil and gas</t>
  </si>
  <si>
    <t>Poduksjon, totalt olje og gass</t>
  </si>
  <si>
    <t>Production oil and gas</t>
  </si>
  <si>
    <t>Lav ressurstilvekst og lite og sen teknologiutvikling</t>
  </si>
  <si>
    <t>Høy ressurstilvekst og mye og rask teknologiutvikling</t>
  </si>
  <si>
    <t>Low resource growth with little and late technology development</t>
  </si>
  <si>
    <t>Forventning</t>
  </si>
  <si>
    <t>Expectation</t>
  </si>
  <si>
    <t>High resource growth with considerable and fast technology development</t>
  </si>
  <si>
    <t>Berling (Iris Hades)</t>
  </si>
  <si>
    <t>Yggdrasil (Noaka)</t>
  </si>
  <si>
    <t>Troldhaugen</t>
  </si>
  <si>
    <t>Symra</t>
  </si>
  <si>
    <t>Fenris</t>
  </si>
  <si>
    <t>Dvalin nord</t>
  </si>
  <si>
    <t>Irpa (Asterix)</t>
  </si>
  <si>
    <t>Valhall PWP</t>
  </si>
  <si>
    <t>Eldfisk nord</t>
  </si>
  <si>
    <t>Solveig fase 2</t>
  </si>
  <si>
    <t>Talisker East</t>
  </si>
  <si>
    <t>Oseberg J-struktur Cookfm.</t>
  </si>
  <si>
    <t>Blåbjørn</t>
  </si>
  <si>
    <t>Smørbukk Nord</t>
  </si>
  <si>
    <t>Andvare (Gjøk)</t>
  </si>
  <si>
    <t>I tillegg er det levert planer for prosjekter som vil øke utvinningen nær eksisterende felt /</t>
  </si>
  <si>
    <t>In addition plans for projects that will increase recovery near existing fiels have been submitted:</t>
  </si>
  <si>
    <t>Snøhvit future, inkl kraftløsning / including power solution</t>
  </si>
  <si>
    <t>Maria fase 2 /phase 2</t>
  </si>
  <si>
    <t>Verdande (Cape Vulture + Alve nordøst / north east)</t>
  </si>
  <si>
    <t>Alve nord (Skarv-satellitt / -satellite)</t>
  </si>
  <si>
    <t>Idun nord (Skarv-satellitt / -satellite)</t>
  </si>
  <si>
    <t>Ørn (Skarv-satellitt / -satellite)</t>
  </si>
  <si>
    <t>Trell og /and Trine</t>
  </si>
  <si>
    <t>Halten øst /east</t>
  </si>
  <si>
    <t>Mottatte utbyggingsplaner /</t>
  </si>
  <si>
    <t>Development plans</t>
  </si>
  <si>
    <t>Myndighetene har i 2022 mottatt 13 planer for nye utbygginger /</t>
  </si>
  <si>
    <t>The authorities have throughout 2022 recieved 13 plans for new developments:</t>
  </si>
  <si>
    <t>In addition plan for restructuring of power solution has been submitted:</t>
  </si>
  <si>
    <t>Draugen og /and Njord - kraft fra land / power from shore</t>
  </si>
  <si>
    <t>Some projects where dispensation from PDO has been sumitted:</t>
  </si>
  <si>
    <t>Felt/prosjekter /</t>
  </si>
  <si>
    <t>Fields/projects</t>
  </si>
  <si>
    <t>Investeringer i mrd kroner /</t>
  </si>
  <si>
    <t>Investments in BNOK</t>
  </si>
  <si>
    <t>Noen prosjekter der det er søkt om  PUD-fritak /</t>
  </si>
  <si>
    <t>Nordsjøen / North Sea</t>
  </si>
  <si>
    <t>Norskehavet / Norwegian Sea</t>
  </si>
  <si>
    <t>Brønn / Well</t>
  </si>
  <si>
    <t>Investering i mill kroner /</t>
  </si>
  <si>
    <t>Utbygging /</t>
  </si>
  <si>
    <t>Development</t>
  </si>
  <si>
    <t>Investments in MNOK</t>
  </si>
  <si>
    <t>I tillegg er det levert plan for omlegging av kraftløsning /</t>
  </si>
  <si>
    <t>Brønn /Well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</si>
</sst>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S Sans Serif"/>
      <family val="2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rgb="FF969696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rgb="FF969696"/>
      <name val="Calibri"/>
      <family val="2"/>
      <scheme val="minor"/>
    </font>
    <font>
      <sz val="11"/>
      <color theme="8"/>
      <name val="Calibri"/>
      <family val="2"/>
      <scheme val="minor"/>
    </font>
    <font>
      <sz val="10"/>
      <name val="MS Sans Serif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rgb="FF969696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medium">
        <color theme="0" tint="-0.499984740745262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rgb="FF969696"/>
      </left>
      <right/>
      <top style="medium">
        <color theme="0" tint="-0.499984740745262"/>
      </top>
      <bottom style="thin">
        <color rgb="FF969696"/>
      </bottom>
      <diagonal/>
    </border>
    <border>
      <left/>
      <right/>
      <top style="medium">
        <color theme="0" tint="-0.499984740745262"/>
      </top>
      <bottom style="thin">
        <color rgb="FF969696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theme="0" tint="-0.499984740745262"/>
      </bottom>
      <diagonal/>
    </border>
    <border>
      <left/>
      <right/>
      <top style="thin">
        <color rgb="FF969696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rgb="FF969696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/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rgb="FF969696"/>
      </bottom>
      <diagonal/>
    </border>
    <border>
      <left style="thin">
        <color theme="0" tint="-0.34998626667073579"/>
      </left>
      <right/>
      <top style="medium">
        <color theme="0" tint="-0.499984740745262"/>
      </top>
      <bottom style="medium">
        <color rgb="FF969696"/>
      </bottom>
      <diagonal/>
    </border>
    <border>
      <left/>
      <right/>
      <top style="medium">
        <color theme="0" tint="-0.499984740745262"/>
      </top>
      <bottom style="medium">
        <color rgb="FF969696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rgb="FF969696"/>
      </bottom>
      <diagonal/>
    </border>
    <border>
      <left/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thin">
        <color theme="0" tint="-0.34998626667073579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/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rgb="FF969696"/>
      </left>
      <right/>
      <top/>
      <bottom style="medium">
        <color theme="0" tint="-0.499984740745262"/>
      </bottom>
      <diagonal/>
    </border>
    <border>
      <left style="medium">
        <color rgb="FF969696"/>
      </left>
      <right/>
      <top/>
      <bottom/>
      <diagonal/>
    </border>
    <border>
      <left style="thin">
        <color rgb="FF969696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/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/>
      <top/>
      <bottom style="medium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7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6" fillId="0" borderId="0" xfId="0" applyFont="1"/>
    <xf numFmtId="0" fontId="3" fillId="2" borderId="2" xfId="0" applyFont="1" applyFill="1" applyBorder="1"/>
    <xf numFmtId="0" fontId="7" fillId="0" borderId="0" xfId="0" applyFont="1"/>
    <xf numFmtId="0" fontId="4" fillId="0" borderId="5" xfId="0" applyFont="1" applyBorder="1" applyAlignment="1">
      <alignment wrapText="1"/>
    </xf>
    <xf numFmtId="0" fontId="3" fillId="2" borderId="6" xfId="0" applyFont="1" applyFill="1" applyBorder="1"/>
    <xf numFmtId="0" fontId="4" fillId="2" borderId="10" xfId="0" applyFont="1" applyFill="1" applyBorder="1"/>
    <xf numFmtId="0" fontId="3" fillId="2" borderId="10" xfId="0" applyFont="1" applyFill="1" applyBorder="1"/>
    <xf numFmtId="0" fontId="4" fillId="2" borderId="12" xfId="0" applyFont="1" applyFill="1" applyBorder="1"/>
    <xf numFmtId="0" fontId="4" fillId="2" borderId="22" xfId="0" applyFont="1" applyFill="1" applyBorder="1"/>
    <xf numFmtId="0" fontId="4" fillId="2" borderId="27" xfId="0" applyFont="1" applyFill="1" applyBorder="1"/>
    <xf numFmtId="0" fontId="3" fillId="2" borderId="27" xfId="0" applyFont="1" applyFill="1" applyBorder="1"/>
    <xf numFmtId="0" fontId="4" fillId="2" borderId="32" xfId="0" applyFont="1" applyFill="1" applyBorder="1"/>
    <xf numFmtId="3" fontId="0" fillId="0" borderId="0" xfId="0" applyNumberFormat="1"/>
    <xf numFmtId="0" fontId="4" fillId="2" borderId="37" xfId="0" applyFont="1" applyFill="1" applyBorder="1"/>
    <xf numFmtId="0" fontId="4" fillId="2" borderId="38" xfId="0" applyFont="1" applyFill="1" applyBorder="1"/>
    <xf numFmtId="0" fontId="3" fillId="0" borderId="39" xfId="0" applyFont="1" applyBorder="1" applyAlignment="1">
      <alignment wrapText="1"/>
    </xf>
    <xf numFmtId="0" fontId="3" fillId="0" borderId="40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3" fillId="2" borderId="43" xfId="0" applyFont="1" applyFill="1" applyBorder="1" applyAlignment="1">
      <alignment vertical="center"/>
    </xf>
    <xf numFmtId="0" fontId="11" fillId="0" borderId="0" xfId="0" applyFont="1"/>
    <xf numFmtId="0" fontId="10" fillId="2" borderId="47" xfId="0" applyFont="1" applyFill="1" applyBorder="1"/>
    <xf numFmtId="0" fontId="3" fillId="0" borderId="48" xfId="0" applyFont="1" applyBorder="1" applyAlignment="1">
      <alignment wrapText="1"/>
    </xf>
    <xf numFmtId="0" fontId="3" fillId="0" borderId="49" xfId="0" applyFont="1" applyBorder="1" applyAlignment="1">
      <alignment wrapText="1"/>
    </xf>
    <xf numFmtId="0" fontId="4" fillId="2" borderId="50" xfId="0" applyFont="1" applyFill="1" applyBorder="1"/>
    <xf numFmtId="0" fontId="3" fillId="2" borderId="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3" fillId="0" borderId="68" xfId="0" applyFont="1" applyBorder="1"/>
    <xf numFmtId="0" fontId="3" fillId="0" borderId="69" xfId="0" applyFont="1" applyBorder="1" applyAlignment="1">
      <alignment wrapText="1"/>
    </xf>
    <xf numFmtId="0" fontId="4" fillId="0" borderId="70" xfId="0" applyFont="1" applyBorder="1"/>
    <xf numFmtId="0" fontId="16" fillId="0" borderId="0" xfId="0" applyFont="1"/>
    <xf numFmtId="0" fontId="10" fillId="0" borderId="0" xfId="3" applyFont="1"/>
    <xf numFmtId="0" fontId="3" fillId="0" borderId="71" xfId="0" applyFont="1" applyBorder="1" applyAlignment="1">
      <alignment wrapText="1"/>
    </xf>
    <xf numFmtId="1" fontId="0" fillId="0" borderId="0" xfId="0" applyNumberFormat="1"/>
    <xf numFmtId="0" fontId="3" fillId="0" borderId="73" xfId="0" applyFont="1" applyBorder="1" applyAlignment="1">
      <alignment wrapText="1"/>
    </xf>
    <xf numFmtId="0" fontId="3" fillId="0" borderId="72" xfId="0" applyFont="1" applyBorder="1" applyAlignment="1">
      <alignment wrapText="1"/>
    </xf>
    <xf numFmtId="0" fontId="4" fillId="0" borderId="74" xfId="0" applyFont="1" applyBorder="1" applyAlignment="1">
      <alignment wrapText="1"/>
    </xf>
    <xf numFmtId="0" fontId="0" fillId="0" borderId="72" xfId="0" applyBorder="1"/>
    <xf numFmtId="1" fontId="4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2" borderId="72" xfId="0" applyFont="1" applyFill="1" applyBorder="1"/>
    <xf numFmtId="0" fontId="3" fillId="2" borderId="75" xfId="0" applyFont="1" applyFill="1" applyBorder="1"/>
    <xf numFmtId="0" fontId="4" fillId="2" borderId="72" xfId="0" applyFont="1" applyFill="1" applyBorder="1"/>
    <xf numFmtId="0" fontId="4" fillId="2" borderId="75" xfId="0" applyFont="1" applyFill="1" applyBorder="1"/>
    <xf numFmtId="0" fontId="5" fillId="0" borderId="0" xfId="0" applyFont="1" applyAlignment="1">
      <alignment wrapText="1"/>
    </xf>
    <xf numFmtId="0" fontId="3" fillId="2" borderId="0" xfId="0" applyFont="1" applyFill="1"/>
    <xf numFmtId="0" fontId="3" fillId="2" borderId="77" xfId="0" applyFont="1" applyFill="1" applyBorder="1"/>
    <xf numFmtId="0" fontId="4" fillId="2" borderId="77" xfId="0" applyFont="1" applyFill="1" applyBorder="1"/>
    <xf numFmtId="0" fontId="0" fillId="0" borderId="0" xfId="0" applyAlignment="1">
      <alignment vertical="center" wrapText="1"/>
    </xf>
    <xf numFmtId="0" fontId="3" fillId="2" borderId="72" xfId="0" applyFont="1" applyFill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72" xfId="0" applyFont="1" applyBorder="1" applyAlignment="1">
      <alignment vertical="center"/>
    </xf>
    <xf numFmtId="0" fontId="3" fillId="0" borderId="72" xfId="0" applyFont="1" applyBorder="1" applyAlignment="1">
      <alignment vertical="center" wrapText="1"/>
    </xf>
    <xf numFmtId="0" fontId="0" fillId="0" borderId="0" xfId="0" applyAlignment="1">
      <alignment vertical="center"/>
    </xf>
    <xf numFmtId="164" fontId="0" fillId="0" borderId="0" xfId="4" applyNumberFormat="1" applyFont="1"/>
    <xf numFmtId="165" fontId="0" fillId="0" borderId="0" xfId="0" applyNumberFormat="1"/>
    <xf numFmtId="2" fontId="0" fillId="0" borderId="0" xfId="0" applyNumberFormat="1"/>
    <xf numFmtId="0" fontId="10" fillId="0" borderId="0" xfId="0" applyFont="1"/>
    <xf numFmtId="1" fontId="0" fillId="0" borderId="0" xfId="0" applyNumberFormat="1" applyFill="1"/>
    <xf numFmtId="0" fontId="4" fillId="2" borderId="72" xfId="0" applyFont="1" applyFill="1" applyBorder="1" applyAlignment="1">
      <alignment vertical="center"/>
    </xf>
    <xf numFmtId="0" fontId="19" fillId="0" borderId="72" xfId="0" applyFont="1" applyFill="1" applyBorder="1" applyAlignment="1">
      <alignment vertical="center" wrapText="1"/>
    </xf>
    <xf numFmtId="0" fontId="4" fillId="0" borderId="72" xfId="0" applyFont="1" applyBorder="1" applyAlignment="1">
      <alignment vertical="center" wrapText="1"/>
    </xf>
    <xf numFmtId="49" fontId="3" fillId="0" borderId="44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46" xfId="0" applyNumberFormat="1" applyFont="1" applyBorder="1" applyAlignment="1">
      <alignment vertical="center"/>
    </xf>
    <xf numFmtId="0" fontId="5" fillId="0" borderId="35" xfId="0" applyFont="1" applyBorder="1" applyAlignment="1"/>
    <xf numFmtId="0" fontId="5" fillId="0" borderId="36" xfId="0" applyFont="1" applyBorder="1" applyAlignment="1"/>
    <xf numFmtId="0" fontId="3" fillId="0" borderId="5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28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28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28" xfId="0" applyFont="1" applyBorder="1" applyAlignment="1"/>
    <xf numFmtId="0" fontId="7" fillId="0" borderId="29" xfId="0" applyFont="1" applyBorder="1" applyAlignment="1"/>
    <xf numFmtId="0" fontId="7" fillId="0" borderId="30" xfId="0" applyFont="1" applyBorder="1" applyAlignment="1"/>
    <xf numFmtId="0" fontId="7" fillId="0" borderId="31" xfId="0" applyFont="1" applyBorder="1" applyAlignment="1"/>
    <xf numFmtId="0" fontId="3" fillId="0" borderId="52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11" fillId="0" borderId="16" xfId="0" applyFont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3" fillId="0" borderId="16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33" xfId="0" applyBorder="1" applyAlignment="1">
      <alignment horizontal="center"/>
    </xf>
    <xf numFmtId="0" fontId="3" fillId="0" borderId="33" xfId="0" applyFont="1" applyBorder="1" applyAlignment="1"/>
    <xf numFmtId="0" fontId="0" fillId="0" borderId="55" xfId="0" applyBorder="1" applyAlignment="1"/>
    <xf numFmtId="0" fontId="0" fillId="0" borderId="56" xfId="0" applyBorder="1" applyAlignment="1"/>
    <xf numFmtId="0" fontId="0" fillId="0" borderId="54" xfId="0" applyBorder="1" applyAlignment="1"/>
    <xf numFmtId="0" fontId="7" fillId="0" borderId="59" xfId="0" applyFont="1" applyBorder="1" applyAlignment="1"/>
    <xf numFmtId="0" fontId="7" fillId="0" borderId="60" xfId="0" applyFont="1" applyBorder="1" applyAlignment="1"/>
    <xf numFmtId="0" fontId="7" fillId="0" borderId="61" xfId="0" applyFont="1" applyBorder="1" applyAlignment="1"/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 applyAlignment="1"/>
    <xf numFmtId="0" fontId="8" fillId="0" borderId="34" xfId="0" applyFont="1" applyBorder="1" applyAlignment="1"/>
    <xf numFmtId="0" fontId="8" fillId="0" borderId="35" xfId="0" applyFont="1" applyBorder="1" applyAlignment="1"/>
    <xf numFmtId="0" fontId="8" fillId="0" borderId="36" xfId="0" applyFont="1" applyBorder="1" applyAlignment="1"/>
    <xf numFmtId="0" fontId="0" fillId="0" borderId="58" xfId="0" applyBorder="1" applyAlignment="1"/>
    <xf numFmtId="0" fontId="0" fillId="0" borderId="0" xfId="0" applyAlignment="1"/>
    <xf numFmtId="0" fontId="3" fillId="0" borderId="35" xfId="0" applyFont="1" applyBorder="1" applyAlignment="1">
      <alignment horizontal="center"/>
    </xf>
    <xf numFmtId="0" fontId="0" fillId="0" borderId="62" xfId="0" applyBorder="1" applyAlignment="1"/>
    <xf numFmtId="0" fontId="0" fillId="0" borderId="63" xfId="0" applyBorder="1" applyAlignment="1"/>
    <xf numFmtId="0" fontId="0" fillId="0" borderId="64" xfId="0" applyBorder="1" applyAlignment="1"/>
    <xf numFmtId="0" fontId="7" fillId="0" borderId="65" xfId="0" applyFont="1" applyBorder="1" applyAlignment="1"/>
    <xf numFmtId="0" fontId="7" fillId="0" borderId="66" xfId="0" applyFont="1" applyBorder="1" applyAlignment="1"/>
    <xf numFmtId="0" fontId="7" fillId="0" borderId="67" xfId="0" applyFont="1" applyBorder="1" applyAlignment="1"/>
    <xf numFmtId="0" fontId="2" fillId="0" borderId="3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0" fillId="0" borderId="57" xfId="0" applyBorder="1" applyAlignment="1">
      <alignment horizontal="center"/>
    </xf>
    <xf numFmtId="0" fontId="8" fillId="0" borderId="1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1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2" fillId="0" borderId="72" xfId="0" applyFont="1" applyBorder="1" applyAlignment="1"/>
    <xf numFmtId="0" fontId="0" fillId="0" borderId="72" xfId="0" applyBorder="1" applyAlignment="1"/>
    <xf numFmtId="0" fontId="7" fillId="0" borderId="72" xfId="0" applyFont="1" applyBorder="1" applyAlignment="1"/>
    <xf numFmtId="0" fontId="3" fillId="0" borderId="75" xfId="0" applyFont="1" applyBorder="1" applyAlignment="1">
      <alignment wrapText="1"/>
    </xf>
    <xf numFmtId="0" fontId="3" fillId="0" borderId="76" xfId="0" applyFont="1" applyBorder="1" applyAlignment="1">
      <alignment wrapText="1"/>
    </xf>
    <xf numFmtId="0" fontId="3" fillId="0" borderId="77" xfId="0" applyFont="1" applyBorder="1" applyAlignment="1">
      <alignment wrapText="1"/>
    </xf>
    <xf numFmtId="0" fontId="19" fillId="0" borderId="75" xfId="0" applyFont="1" applyBorder="1" applyAlignment="1">
      <alignment wrapText="1"/>
    </xf>
    <xf numFmtId="0" fontId="19" fillId="0" borderId="76" xfId="0" applyFont="1" applyBorder="1" applyAlignment="1">
      <alignment wrapText="1"/>
    </xf>
    <xf numFmtId="0" fontId="19" fillId="0" borderId="77" xfId="0" applyFont="1" applyBorder="1" applyAlignment="1">
      <alignment wrapText="1"/>
    </xf>
    <xf numFmtId="0" fontId="2" fillId="0" borderId="77" xfId="0" applyFont="1" applyBorder="1" applyAlignment="1">
      <alignment wrapText="1"/>
    </xf>
    <xf numFmtId="0" fontId="2" fillId="0" borderId="72" xfId="0" applyFont="1" applyBorder="1" applyAlignment="1">
      <alignment wrapText="1"/>
    </xf>
    <xf numFmtId="0" fontId="7" fillId="0" borderId="77" xfId="0" applyFont="1" applyBorder="1" applyAlignment="1"/>
    <xf numFmtId="0" fontId="2" fillId="0" borderId="77" xfId="0" applyFont="1" applyBorder="1" applyAlignment="1"/>
    <xf numFmtId="0" fontId="8" fillId="0" borderId="77" xfId="0" applyFont="1" applyBorder="1" applyAlignment="1"/>
    <xf numFmtId="0" fontId="8" fillId="0" borderId="72" xfId="0" applyFont="1" applyBorder="1" applyAlignment="1"/>
    <xf numFmtId="0" fontId="20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78" xfId="0" applyFont="1" applyBorder="1" applyAlignment="1">
      <alignment vertical="center" wrapText="1"/>
    </xf>
    <xf numFmtId="0" fontId="20" fillId="0" borderId="80" xfId="0" applyFont="1" applyBorder="1" applyAlignment="1">
      <alignment vertical="center" wrapText="1"/>
    </xf>
    <xf numFmtId="0" fontId="20" fillId="0" borderId="87" xfId="0" applyFont="1" applyBorder="1" applyAlignment="1">
      <alignment vertical="center" wrapText="1"/>
    </xf>
    <xf numFmtId="0" fontId="20" fillId="0" borderId="88" xfId="0" applyFont="1" applyBorder="1" applyAlignment="1">
      <alignment vertical="center" wrapText="1"/>
    </xf>
    <xf numFmtId="0" fontId="20" fillId="0" borderId="86" xfId="0" applyFont="1" applyBorder="1" applyAlignment="1">
      <alignment vertical="center" wrapText="1"/>
    </xf>
    <xf numFmtId="0" fontId="23" fillId="0" borderId="72" xfId="0" applyFont="1" applyBorder="1" applyAlignment="1">
      <alignment vertical="center"/>
    </xf>
    <xf numFmtId="0" fontId="23" fillId="0" borderId="72" xfId="0" applyFont="1" applyBorder="1" applyAlignment="1">
      <alignment vertical="center" wrapText="1"/>
    </xf>
    <xf numFmtId="0" fontId="20" fillId="0" borderId="79" xfId="0" applyFont="1" applyBorder="1" applyAlignment="1">
      <alignment vertical="center" wrapText="1"/>
    </xf>
    <xf numFmtId="0" fontId="20" fillId="0" borderId="89" xfId="0" applyFont="1" applyBorder="1" applyAlignment="1">
      <alignment vertical="center" wrapText="1"/>
    </xf>
    <xf numFmtId="0" fontId="20" fillId="0" borderId="90" xfId="0" applyFont="1" applyBorder="1" applyAlignment="1">
      <alignment vertical="center" wrapText="1"/>
    </xf>
    <xf numFmtId="0" fontId="20" fillId="0" borderId="91" xfId="0" applyFont="1" applyBorder="1" applyAlignment="1">
      <alignment vertical="center" wrapText="1"/>
    </xf>
    <xf numFmtId="0" fontId="20" fillId="0" borderId="90" xfId="0" applyFont="1" applyBorder="1" applyAlignment="1">
      <alignment vertical="center"/>
    </xf>
    <xf numFmtId="0" fontId="24" fillId="3" borderId="78" xfId="0" applyFont="1" applyFill="1" applyBorder="1" applyAlignment="1">
      <alignment horizontal="left"/>
    </xf>
    <xf numFmtId="0" fontId="24" fillId="3" borderId="79" xfId="0" applyFont="1" applyFill="1" applyBorder="1" applyAlignment="1">
      <alignment horizontal="center"/>
    </xf>
    <xf numFmtId="0" fontId="24" fillId="3" borderId="80" xfId="0" applyFont="1" applyFill="1" applyBorder="1" applyAlignment="1">
      <alignment horizontal="center"/>
    </xf>
    <xf numFmtId="0" fontId="25" fillId="3" borderId="81" xfId="0" applyFont="1" applyFill="1" applyBorder="1"/>
    <xf numFmtId="164" fontId="25" fillId="3" borderId="72" xfId="4" applyNumberFormat="1" applyFont="1" applyFill="1" applyBorder="1" applyAlignment="1">
      <alignment horizontal="center" vertical="center"/>
    </xf>
    <xf numFmtId="0" fontId="25" fillId="3" borderId="82" xfId="0" applyFont="1" applyFill="1" applyBorder="1" applyAlignment="1">
      <alignment horizontal="center"/>
    </xf>
    <xf numFmtId="0" fontId="25" fillId="3" borderId="83" xfId="0" applyFont="1" applyFill="1" applyBorder="1"/>
    <xf numFmtId="164" fontId="25" fillId="3" borderId="84" xfId="4" applyNumberFormat="1" applyFont="1" applyFill="1" applyBorder="1" applyAlignment="1">
      <alignment horizontal="center" vertical="center"/>
    </xf>
    <xf numFmtId="0" fontId="25" fillId="3" borderId="85" xfId="0" applyFont="1" applyFill="1" applyBorder="1" applyAlignment="1">
      <alignment horizontal="center"/>
    </xf>
    <xf numFmtId="0" fontId="24" fillId="3" borderId="79" xfId="0" applyFont="1" applyFill="1" applyBorder="1" applyAlignment="1">
      <alignment horizontal="left"/>
    </xf>
    <xf numFmtId="0" fontId="24" fillId="3" borderId="80" xfId="0" applyFont="1" applyFill="1" applyBorder="1" applyAlignment="1">
      <alignment horizontal="left"/>
    </xf>
  </cellXfs>
  <cellStyles count="5">
    <cellStyle name="Komma" xfId="4" builtinId="3"/>
    <cellStyle name="Komma 2" xfId="1" xr:uid="{16A980D3-28C6-4646-9AD1-007CC6E14673}"/>
    <cellStyle name="Normal" xfId="0" builtinId="0"/>
    <cellStyle name="Normal 2" xfId="2" xr:uid="{85CFFD8D-9182-4C5A-8B18-D8727DBA8CB1}"/>
    <cellStyle name="Normal 3" xfId="3" xr:uid="{C2242ABD-99B9-4D82-8DEF-119847667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s1\odfelles\Prosjekt\P-Ressursrapport-2005\Regnskap%20og%20prognoser\EKM%20-%20Prodprofiler%20(&#229;rlig)%20pr%20prosjekt%20og%20%20ressursklas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d88761d893db8f9/Work_New/Projects/NPD/EOR/Toolkit/NPD_EOR_Screening%20v1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sursregnskapOgPrognoser\RNB2022\Prosjektlister\Prosjektlister%20fra%20operat&#248;r%2010%20aug\Equinor_prosjektliste_RNB2022_10Au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sjekt\RNB2014\OP-data\Endelig_rapportering\Ivar%20Aasen_RNB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sursregnskapOgPrognoser\RNB2022\Prosjektlister\Prosjektlister%20fra%20operat&#248;r%2010%20aug\MOL_Prosjektliste_RNB2022_1008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2"/>
      <sheetName val="Chart2"/>
      <sheetName val="Sheet3"/>
      <sheetName val="Chart3"/>
      <sheetName val="Kondensat-NGL"/>
      <sheetName val="Totalvæske"/>
      <sheetName val="NGL"/>
      <sheetName val="Gass"/>
      <sheetName val="2000-2009"/>
      <sheetName val="2000-09 fig"/>
      <sheetName val="2000-09 fig (3)"/>
      <sheetName val="2029"/>
      <sheetName val="Sheet1"/>
      <sheetName val="EKM___Prodprofiler__årlig__pr_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shboard"/>
      <sheetName val="Weights"/>
      <sheetName val="Increments"/>
      <sheetName val="Results"/>
      <sheetName val="Process analysis"/>
      <sheetName val="Field analysis"/>
      <sheetName val="Sub-field analysis"/>
      <sheetName val="Opportunity analysis"/>
      <sheetName val="Max analysis old"/>
      <sheetName val="Max analysis"/>
      <sheetName val="Next analysis"/>
      <sheetName val="Thresholds"/>
      <sheetName val="DataSheets"/>
      <sheetName val="NPD_EOR_Screening v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sjon til operatør "/>
      <sheetName val="Project list to NPD"/>
      <sheetName val="Liste"/>
      <sheetName val="Sheet 1"/>
    </sheetNames>
    <sheetDataSet>
      <sheetData sheetId="0" refreshError="1"/>
      <sheetData sheetId="1" refreshError="1"/>
      <sheetData sheetId="2">
        <row r="4">
          <cell r="B4" t="str">
            <v>Videreføres, samme RK</v>
          </cell>
        </row>
        <row r="5">
          <cell r="B5" t="str">
            <v>Videreføres, endret RK</v>
          </cell>
        </row>
        <row r="6">
          <cell r="B6" t="str">
            <v>Nytt tiltak, volum overført fra annet prosjekt</v>
          </cell>
        </row>
        <row r="7">
          <cell r="B7" t="str">
            <v>Nytt tiltak, med tilleggsvolum</v>
          </cell>
        </row>
        <row r="8">
          <cell r="B8" t="str">
            <v>Nytt funn</v>
          </cell>
        </row>
        <row r="9">
          <cell r="B9" t="str">
            <v>Nytt rør</v>
          </cell>
        </row>
        <row r="10">
          <cell r="B10" t="str">
            <v>Utgår, volum innlemmet i basis</v>
          </cell>
        </row>
        <row r="11">
          <cell r="B11" t="str">
            <v>Utgår, volum inkludert i annet prosjekt</v>
          </cell>
        </row>
        <row r="12">
          <cell r="B12" t="str">
            <v>Utgår, volum avskrevet</v>
          </cell>
        </row>
        <row r="13">
          <cell r="B13" t="str">
            <v>Utgår, ny rapportutsteder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ledning"/>
      <sheetName val="Generell info og kommentarer"/>
      <sheetName val="Tilbakemeldingsskjema"/>
      <sheetName val="Tariffinntekter"/>
      <sheetName val="Cost Control"/>
      <sheetName val="Profil_1"/>
      <sheetName val="Månedsdata"/>
      <sheetName val="Profil_2"/>
      <sheetName val="Profil_3"/>
      <sheetName val="Profil_4"/>
      <sheetName val="Profil_5"/>
      <sheetName val="Profil_6"/>
      <sheetName val="Profil_7"/>
      <sheetName val="Profil_8"/>
      <sheetName val="Profil_9"/>
      <sheetName val="Profil_10"/>
      <sheetName val="Profil_11"/>
      <sheetName val="Profil_12"/>
      <sheetName val="Profil_13"/>
      <sheetName val="Profil_14"/>
      <sheetName val="Profil_15"/>
      <sheetName val="Profil_Total"/>
      <sheetName val="Innstillinger"/>
      <sheetName val="Lister"/>
      <sheetName val="Ressursoversikt"/>
      <sheetName val="GASSCO -&gt;"/>
      <sheetName val="Field"/>
      <sheetName val="Assumptions"/>
      <sheetName val="1. DRY GAS"/>
      <sheetName val="2. RICH GAS"/>
      <sheetName val="3. Kårstø CONDENSATE"/>
      <sheetName val="4. Dry Gas Profiles"/>
      <sheetName val="5. Rich Gas Profiles"/>
      <sheetName val="Data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sjon til operatør "/>
      <sheetName val="Prosjektliste"/>
      <sheetName val="Liste"/>
      <sheetName val="Sheet1"/>
    </sheetNames>
    <sheetDataSet>
      <sheetData sheetId="0"/>
      <sheetData sheetId="1"/>
      <sheetData sheetId="2">
        <row r="4">
          <cell r="B4" t="str">
            <v>Videreføres, samme RK</v>
          </cell>
        </row>
        <row r="5">
          <cell r="B5" t="str">
            <v>Videreføres, endret RK</v>
          </cell>
        </row>
        <row r="6">
          <cell r="B6" t="str">
            <v>Nytt tiltak, volum overført fra annet prosjekt</v>
          </cell>
        </row>
        <row r="7">
          <cell r="B7" t="str">
            <v>Nytt tiltak, med tilleggsvolum</v>
          </cell>
        </row>
        <row r="8">
          <cell r="B8" t="str">
            <v>Nytt funn</v>
          </cell>
        </row>
        <row r="9">
          <cell r="B9" t="str">
            <v>Nytt rør</v>
          </cell>
        </row>
        <row r="10">
          <cell r="B10" t="str">
            <v>Utgår, volum innlemmet i basis</v>
          </cell>
        </row>
        <row r="11">
          <cell r="B11" t="str">
            <v>Utgår, volum inkludert i annet prosjekt</v>
          </cell>
        </row>
        <row r="12">
          <cell r="B12" t="str">
            <v>Utgår, volum avskrevet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ygdevoll Jan" id="{7D65112A-D9E5-47B8-95FC-690B2C8DC328}" userId="S::Jan.Bygdevoll@npd.no::1d93bd64-485d-465d-831e-06546661fe41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6" dT="2019-12-20T14:07:45.66" personId="{7D65112A-D9E5-47B8-95FC-690B2C8DC328}" id="{D1E09962-31F2-4CCD-B10F-908EBD08BEF6}">
    <text>Ikke oppdatert prognose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8FFA-63CD-45F7-A311-84DCCE1E8D4D}">
  <sheetPr>
    <tabColor theme="9" tint="0.79998168889431442"/>
  </sheetPr>
  <dimension ref="B1:L78"/>
  <sheetViews>
    <sheetView workbookViewId="0">
      <selection activeCell="B60" sqref="B60:H65"/>
    </sheetView>
  </sheetViews>
  <sheetFormatPr baseColWidth="10" defaultColWidth="10.81640625" defaultRowHeight="14.5" x14ac:dyDescent="0.35"/>
  <cols>
    <col min="1" max="1" width="9.1796875" customWidth="1"/>
    <col min="2" max="2" width="20.81640625" customWidth="1"/>
    <col min="3" max="3" width="14.81640625" customWidth="1"/>
    <col min="7" max="7" width="12.453125" customWidth="1"/>
    <col min="9" max="9" width="12.7265625" customWidth="1"/>
    <col min="10" max="10" width="14.26953125" customWidth="1"/>
    <col min="11" max="11" width="14.81640625" customWidth="1"/>
    <col min="12" max="12" width="17.81640625" customWidth="1"/>
  </cols>
  <sheetData>
    <row r="1" spans="2:12" ht="15" thickBot="1" x14ac:dyDescent="0.4"/>
    <row r="2" spans="2:12" ht="15" thickBot="1" x14ac:dyDescent="0.4">
      <c r="B2" s="22" t="s">
        <v>25</v>
      </c>
      <c r="C2" s="67" t="s">
        <v>26</v>
      </c>
      <c r="D2" s="68"/>
      <c r="E2" s="68"/>
      <c r="F2" s="68"/>
      <c r="G2" s="68"/>
      <c r="H2" s="68"/>
      <c r="I2" s="68"/>
      <c r="J2" s="68"/>
      <c r="K2" s="68"/>
      <c r="L2" s="69"/>
    </row>
    <row r="3" spans="2:12" ht="15" thickBot="1" x14ac:dyDescent="0.4">
      <c r="B3" s="10" t="s">
        <v>2</v>
      </c>
      <c r="C3" s="70" t="s">
        <v>27</v>
      </c>
      <c r="D3" s="70"/>
      <c r="E3" s="70"/>
      <c r="F3" s="70"/>
      <c r="G3" s="70"/>
      <c r="H3" s="70"/>
      <c r="I3" s="70"/>
      <c r="J3" s="70"/>
      <c r="K3" s="70"/>
      <c r="L3" s="71"/>
    </row>
    <row r="4" spans="2:12" ht="15" thickBot="1" x14ac:dyDescent="0.4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2:12" x14ac:dyDescent="0.35">
      <c r="B5" s="7" t="s">
        <v>3</v>
      </c>
      <c r="C5" s="79" t="s">
        <v>68</v>
      </c>
      <c r="D5" s="79"/>
      <c r="E5" s="79"/>
      <c r="F5" s="79"/>
      <c r="G5" s="79"/>
      <c r="H5" s="79"/>
      <c r="I5" s="79"/>
      <c r="J5" s="79"/>
      <c r="K5" s="79"/>
      <c r="L5" s="80"/>
    </row>
    <row r="6" spans="2:12" ht="15" thickBot="1" x14ac:dyDescent="0.4">
      <c r="B6" s="10" t="s">
        <v>5</v>
      </c>
      <c r="C6" s="70" t="s">
        <v>69</v>
      </c>
      <c r="D6" s="70"/>
      <c r="E6" s="70"/>
      <c r="F6" s="70"/>
      <c r="G6" s="70"/>
      <c r="H6" s="70"/>
      <c r="I6" s="70"/>
      <c r="J6" s="70"/>
      <c r="K6" s="70"/>
      <c r="L6" s="71"/>
    </row>
    <row r="7" spans="2:12" ht="15" thickBot="1" x14ac:dyDescent="0.4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2" ht="15" thickBot="1" x14ac:dyDescent="0.4">
      <c r="B8" s="4" t="s">
        <v>7</v>
      </c>
      <c r="C8" s="74"/>
      <c r="D8" s="75"/>
      <c r="E8" s="75"/>
      <c r="F8" s="75"/>
      <c r="G8" s="3"/>
    </row>
    <row r="9" spans="2:12" x14ac:dyDescent="0.35">
      <c r="B9" s="2" t="s">
        <v>12</v>
      </c>
      <c r="C9" s="81" t="s">
        <v>28</v>
      </c>
      <c r="D9" s="82"/>
      <c r="E9" s="82"/>
      <c r="F9" s="83"/>
      <c r="G9" s="3"/>
    </row>
    <row r="10" spans="2:12" x14ac:dyDescent="0.35">
      <c r="B10" s="12" t="s">
        <v>14</v>
      </c>
      <c r="C10" s="84" t="s">
        <v>29</v>
      </c>
      <c r="D10" s="85"/>
      <c r="E10" s="85"/>
      <c r="F10" s="86"/>
    </row>
    <row r="11" spans="2:12" x14ac:dyDescent="0.35">
      <c r="B11" s="13" t="s">
        <v>8</v>
      </c>
      <c r="C11" s="76" t="s">
        <v>30</v>
      </c>
      <c r="D11" s="77"/>
      <c r="E11" s="77"/>
      <c r="F11" s="78"/>
      <c r="G11" s="3"/>
    </row>
    <row r="12" spans="2:12" x14ac:dyDescent="0.35">
      <c r="B12" s="12" t="s">
        <v>10</v>
      </c>
      <c r="C12" s="87" t="s">
        <v>31</v>
      </c>
      <c r="D12" s="88"/>
      <c r="E12" s="88"/>
      <c r="F12" s="89"/>
      <c r="G12" s="3"/>
    </row>
    <row r="13" spans="2:12" x14ac:dyDescent="0.35">
      <c r="B13" s="13" t="s">
        <v>32</v>
      </c>
      <c r="C13" s="76" t="s">
        <v>33</v>
      </c>
      <c r="D13" s="77"/>
      <c r="E13" s="77"/>
      <c r="F13" s="78"/>
      <c r="G13" s="3"/>
    </row>
    <row r="14" spans="2:12" ht="15" thickBot="1" x14ac:dyDescent="0.4">
      <c r="B14" s="11" t="s">
        <v>34</v>
      </c>
      <c r="C14" s="90" t="s">
        <v>35</v>
      </c>
      <c r="D14" s="91"/>
      <c r="E14" s="91"/>
      <c r="F14" s="92"/>
      <c r="G14" s="3"/>
    </row>
    <row r="15" spans="2:12" ht="15" thickBot="1" x14ac:dyDescent="0.4">
      <c r="B15" s="93"/>
      <c r="C15" s="93"/>
      <c r="D15" s="93"/>
      <c r="E15" s="93"/>
      <c r="F15" s="93"/>
      <c r="G15" s="3"/>
    </row>
    <row r="16" spans="2:12" x14ac:dyDescent="0.35">
      <c r="B16" s="7" t="s">
        <v>16</v>
      </c>
      <c r="C16" s="95" t="s">
        <v>17</v>
      </c>
      <c r="D16" s="96"/>
      <c r="E16" s="96"/>
      <c r="F16" s="97"/>
      <c r="G16" s="23"/>
      <c r="H16" s="23"/>
      <c r="I16" s="23"/>
      <c r="J16" s="23"/>
      <c r="K16" s="23"/>
      <c r="L16" s="23"/>
    </row>
    <row r="17" spans="2:12" ht="15" thickBot="1" x14ac:dyDescent="0.4">
      <c r="B17" s="10" t="s">
        <v>18</v>
      </c>
      <c r="C17" s="98" t="s">
        <v>19</v>
      </c>
      <c r="D17" s="99"/>
      <c r="E17" s="99"/>
      <c r="F17" s="100"/>
      <c r="G17" s="5"/>
      <c r="H17" s="5"/>
      <c r="I17" s="5"/>
      <c r="J17" s="5"/>
      <c r="K17" s="5"/>
      <c r="L17" s="5"/>
    </row>
    <row r="18" spans="2:12" ht="15" thickBot="1" x14ac:dyDescent="0.4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2:12" x14ac:dyDescent="0.35">
      <c r="B19" s="7" t="s">
        <v>20</v>
      </c>
      <c r="C19" s="24"/>
      <c r="D19" s="25" t="s">
        <v>36</v>
      </c>
      <c r="E19" s="25" t="s">
        <v>37</v>
      </c>
      <c r="F19" s="25" t="s">
        <v>38</v>
      </c>
      <c r="G19" s="25" t="s">
        <v>39</v>
      </c>
      <c r="H19" s="25" t="s">
        <v>40</v>
      </c>
      <c r="I19" s="25" t="s">
        <v>41</v>
      </c>
      <c r="J19" s="25" t="s">
        <v>42</v>
      </c>
      <c r="K19" s="25" t="s">
        <v>43</v>
      </c>
      <c r="L19" s="26" t="s">
        <v>44</v>
      </c>
    </row>
    <row r="20" spans="2:12" ht="15" thickBot="1" x14ac:dyDescent="0.4">
      <c r="B20" s="16"/>
      <c r="C20" s="27" t="s">
        <v>23</v>
      </c>
      <c r="D20" s="20" t="s">
        <v>45</v>
      </c>
      <c r="E20" s="20" t="s">
        <v>46</v>
      </c>
      <c r="F20" s="20" t="s">
        <v>38</v>
      </c>
      <c r="G20" s="20" t="s">
        <v>47</v>
      </c>
      <c r="H20" s="20" t="s">
        <v>48</v>
      </c>
      <c r="I20" s="20" t="s">
        <v>49</v>
      </c>
      <c r="J20" s="20" t="s">
        <v>50</v>
      </c>
      <c r="K20" s="20" t="s">
        <v>51</v>
      </c>
      <c r="L20" s="21" t="s">
        <v>52</v>
      </c>
    </row>
    <row r="21" spans="2:12" x14ac:dyDescent="0.35">
      <c r="B21">
        <v>1970</v>
      </c>
      <c r="C21">
        <v>1970</v>
      </c>
      <c r="D21" s="61">
        <v>0</v>
      </c>
      <c r="E21" s="61"/>
      <c r="F21" s="61"/>
      <c r="G21" s="61"/>
      <c r="H21" s="61">
        <v>0</v>
      </c>
      <c r="I21" s="61">
        <v>0</v>
      </c>
      <c r="J21" s="61">
        <v>0</v>
      </c>
      <c r="K21" s="61">
        <v>0</v>
      </c>
      <c r="L21" s="61">
        <f>(G21)*6.29/IF(MOD(C$25,4)=0,366,365)</f>
        <v>0</v>
      </c>
    </row>
    <row r="22" spans="2:12" x14ac:dyDescent="0.35">
      <c r="B22">
        <v>1971</v>
      </c>
      <c r="C22">
        <v>1971</v>
      </c>
      <c r="D22" s="61">
        <v>0.36</v>
      </c>
      <c r="E22" s="61">
        <v>0</v>
      </c>
      <c r="F22" s="61">
        <v>0</v>
      </c>
      <c r="G22" s="61">
        <v>0</v>
      </c>
      <c r="H22" s="61">
        <f t="shared" ref="H22:H53" si="0">SUM(D22:G22)</f>
        <v>0.36</v>
      </c>
      <c r="I22" s="61">
        <f t="shared" ref="I22:I78" si="1">H22-G22</f>
        <v>0.36</v>
      </c>
      <c r="J22" s="61">
        <f>(H22)*6.29/IF(MOD(B22,4)=0,366,365)</f>
        <v>6.2038356164383556E-3</v>
      </c>
      <c r="K22" s="61">
        <f>(I22)*6.29/IF(MOD(B22,4)=0,366,365)</f>
        <v>6.2038356164383556E-3</v>
      </c>
      <c r="L22" s="61">
        <f>(G22)*6.29/IF(MOD(C22,4)=0,366,365)</f>
        <v>0</v>
      </c>
    </row>
    <row r="23" spans="2:12" x14ac:dyDescent="0.35">
      <c r="B23">
        <v>1972</v>
      </c>
      <c r="C23">
        <v>1972</v>
      </c>
      <c r="D23" s="61">
        <v>1.93</v>
      </c>
      <c r="E23" s="61">
        <v>0</v>
      </c>
      <c r="F23" s="61">
        <v>0</v>
      </c>
      <c r="G23" s="61">
        <v>0</v>
      </c>
      <c r="H23" s="61">
        <f t="shared" si="0"/>
        <v>1.93</v>
      </c>
      <c r="I23" s="61">
        <f t="shared" si="1"/>
        <v>1.93</v>
      </c>
      <c r="J23" s="61">
        <f t="shared" ref="J23:J78" si="2">(H23)*6.29/IF(MOD(B23,4)=0,366,365)</f>
        <v>3.3168579234972677E-2</v>
      </c>
      <c r="K23" s="61">
        <f t="shared" ref="K23:K78" si="3">(I23)*6.29/IF(MOD(B23,4)=0,366,365)</f>
        <v>3.3168579234972677E-2</v>
      </c>
      <c r="L23" s="61">
        <f t="shared" ref="L23:L78" si="4">(G23)*6.29/IF(MOD(C23,4)=0,366,365)</f>
        <v>0</v>
      </c>
    </row>
    <row r="24" spans="2:12" x14ac:dyDescent="0.35">
      <c r="B24">
        <v>1973</v>
      </c>
      <c r="C24">
        <v>1973</v>
      </c>
      <c r="D24" s="61">
        <v>1.87</v>
      </c>
      <c r="E24" s="61">
        <v>0</v>
      </c>
      <c r="F24" s="61">
        <v>0</v>
      </c>
      <c r="G24" s="61">
        <v>0</v>
      </c>
      <c r="H24" s="61">
        <f t="shared" si="0"/>
        <v>1.87</v>
      </c>
      <c r="I24" s="61">
        <f t="shared" si="1"/>
        <v>1.87</v>
      </c>
      <c r="J24" s="61">
        <f t="shared" si="2"/>
        <v>3.2225479452054798E-2</v>
      </c>
      <c r="K24" s="61">
        <f t="shared" si="3"/>
        <v>3.2225479452054798E-2</v>
      </c>
      <c r="L24" s="61">
        <f t="shared" si="4"/>
        <v>0</v>
      </c>
    </row>
    <row r="25" spans="2:12" x14ac:dyDescent="0.35">
      <c r="B25">
        <v>1974</v>
      </c>
      <c r="C25">
        <v>1974</v>
      </c>
      <c r="D25" s="61">
        <v>2.0099999999999998</v>
      </c>
      <c r="E25" s="61">
        <v>0</v>
      </c>
      <c r="F25" s="61">
        <v>0</v>
      </c>
      <c r="G25" s="61">
        <v>0</v>
      </c>
      <c r="H25" s="61">
        <f t="shared" si="0"/>
        <v>2.0099999999999998</v>
      </c>
      <c r="I25" s="61">
        <f t="shared" si="1"/>
        <v>2.0099999999999998</v>
      </c>
      <c r="J25" s="61">
        <f t="shared" si="2"/>
        <v>3.4638082191780821E-2</v>
      </c>
      <c r="K25" s="61">
        <f t="shared" si="3"/>
        <v>3.4638082191780821E-2</v>
      </c>
      <c r="L25" s="61">
        <f t="shared" si="4"/>
        <v>0</v>
      </c>
    </row>
    <row r="26" spans="2:12" x14ac:dyDescent="0.35">
      <c r="B26">
        <v>1975</v>
      </c>
      <c r="C26">
        <v>1975</v>
      </c>
      <c r="D26" s="61">
        <v>11</v>
      </c>
      <c r="E26" s="61">
        <v>0</v>
      </c>
      <c r="F26" s="61">
        <v>0</v>
      </c>
      <c r="G26" s="61">
        <v>0</v>
      </c>
      <c r="H26" s="61">
        <f t="shared" si="0"/>
        <v>11</v>
      </c>
      <c r="I26" s="61">
        <f t="shared" si="1"/>
        <v>11</v>
      </c>
      <c r="J26" s="61">
        <f t="shared" si="2"/>
        <v>0.18956164383561644</v>
      </c>
      <c r="K26" s="61">
        <f t="shared" si="3"/>
        <v>0.18956164383561644</v>
      </c>
      <c r="L26" s="61">
        <f t="shared" si="4"/>
        <v>0</v>
      </c>
    </row>
    <row r="27" spans="2:12" x14ac:dyDescent="0.35">
      <c r="B27">
        <v>1976</v>
      </c>
      <c r="C27">
        <v>1976</v>
      </c>
      <c r="D27" s="61">
        <v>16.23</v>
      </c>
      <c r="E27" s="61">
        <v>0</v>
      </c>
      <c r="F27" s="61">
        <v>0</v>
      </c>
      <c r="G27" s="61">
        <v>0</v>
      </c>
      <c r="H27" s="61">
        <f t="shared" si="0"/>
        <v>16.23</v>
      </c>
      <c r="I27" s="61">
        <f t="shared" si="1"/>
        <v>16.23</v>
      </c>
      <c r="J27" s="61">
        <f t="shared" si="2"/>
        <v>0.27892540983606562</v>
      </c>
      <c r="K27" s="61">
        <f t="shared" si="3"/>
        <v>0.27892540983606562</v>
      </c>
      <c r="L27" s="61">
        <f t="shared" si="4"/>
        <v>0</v>
      </c>
    </row>
    <row r="28" spans="2:12" x14ac:dyDescent="0.35">
      <c r="B28">
        <v>1977</v>
      </c>
      <c r="C28">
        <v>1977</v>
      </c>
      <c r="D28" s="61">
        <v>16.64</v>
      </c>
      <c r="E28" s="61">
        <v>0</v>
      </c>
      <c r="F28" s="61">
        <v>0</v>
      </c>
      <c r="G28" s="61">
        <v>2.72</v>
      </c>
      <c r="H28" s="61">
        <f t="shared" si="0"/>
        <v>19.36</v>
      </c>
      <c r="I28" s="61">
        <f t="shared" si="1"/>
        <v>16.64</v>
      </c>
      <c r="J28" s="61">
        <f t="shared" si="2"/>
        <v>0.33362849315068493</v>
      </c>
      <c r="K28" s="61">
        <f t="shared" si="3"/>
        <v>0.28675506849315069</v>
      </c>
      <c r="L28" s="61">
        <f t="shared" si="4"/>
        <v>4.6873424657534253E-2</v>
      </c>
    </row>
    <row r="29" spans="2:12" x14ac:dyDescent="0.35">
      <c r="B29">
        <v>1978</v>
      </c>
      <c r="C29">
        <v>1978</v>
      </c>
      <c r="D29" s="61">
        <v>20.64</v>
      </c>
      <c r="E29" s="61">
        <v>0.02</v>
      </c>
      <c r="F29" s="61">
        <v>0</v>
      </c>
      <c r="G29" s="61">
        <v>14.62</v>
      </c>
      <c r="H29" s="61">
        <f>SUM(D29:G29)</f>
        <v>35.28</v>
      </c>
      <c r="I29" s="61">
        <f t="shared" si="1"/>
        <v>20.660000000000004</v>
      </c>
      <c r="J29" s="61">
        <f t="shared" si="2"/>
        <v>0.6079758904109589</v>
      </c>
      <c r="K29" s="61">
        <f t="shared" si="3"/>
        <v>0.3560312328767124</v>
      </c>
      <c r="L29" s="61">
        <f t="shared" si="4"/>
        <v>0.25194465753424655</v>
      </c>
    </row>
    <row r="30" spans="2:12" x14ac:dyDescent="0.35">
      <c r="B30">
        <v>1979</v>
      </c>
      <c r="C30">
        <v>1979</v>
      </c>
      <c r="D30" s="61">
        <v>22.48</v>
      </c>
      <c r="E30" s="61">
        <v>0.04</v>
      </c>
      <c r="F30" s="61">
        <v>1.1299999999999999</v>
      </c>
      <c r="G30" s="61">
        <v>21.11</v>
      </c>
      <c r="H30" s="61">
        <f t="shared" si="0"/>
        <v>44.76</v>
      </c>
      <c r="I30" s="61">
        <f t="shared" si="1"/>
        <v>23.65</v>
      </c>
      <c r="J30" s="61">
        <f t="shared" si="2"/>
        <v>0.77134356164383555</v>
      </c>
      <c r="K30" s="61">
        <f t="shared" si="3"/>
        <v>0.40755753424657531</v>
      </c>
      <c r="L30" s="61">
        <f t="shared" si="4"/>
        <v>0.36378602739726029</v>
      </c>
    </row>
    <row r="31" spans="2:12" x14ac:dyDescent="0.35">
      <c r="B31">
        <v>1980</v>
      </c>
      <c r="C31">
        <v>1980</v>
      </c>
      <c r="D31" s="61">
        <v>28.22</v>
      </c>
      <c r="E31" s="61">
        <v>0.05</v>
      </c>
      <c r="F31" s="61">
        <v>2.44</v>
      </c>
      <c r="G31" s="61">
        <v>25.64</v>
      </c>
      <c r="H31" s="61">
        <f t="shared" si="0"/>
        <v>56.35</v>
      </c>
      <c r="I31" s="61">
        <f t="shared" si="1"/>
        <v>30.71</v>
      </c>
      <c r="J31" s="61">
        <f t="shared" si="2"/>
        <v>0.96841939890710382</v>
      </c>
      <c r="K31" s="61">
        <f t="shared" si="3"/>
        <v>0.52777568306010925</v>
      </c>
      <c r="L31" s="61">
        <f t="shared" si="4"/>
        <v>0.44064371584699452</v>
      </c>
    </row>
    <row r="32" spans="2:12" x14ac:dyDescent="0.35">
      <c r="B32">
        <v>1981</v>
      </c>
      <c r="C32">
        <v>1981</v>
      </c>
      <c r="D32" s="61">
        <v>27.48</v>
      </c>
      <c r="E32" s="61">
        <v>0.05</v>
      </c>
      <c r="F32" s="61">
        <v>2.17</v>
      </c>
      <c r="G32" s="61">
        <v>25.28</v>
      </c>
      <c r="H32" s="61">
        <f t="shared" si="0"/>
        <v>54.980000000000004</v>
      </c>
      <c r="I32" s="61">
        <f t="shared" si="1"/>
        <v>29.700000000000003</v>
      </c>
      <c r="J32" s="61">
        <f t="shared" si="2"/>
        <v>0.94746356164383572</v>
      </c>
      <c r="K32" s="61">
        <f t="shared" si="3"/>
        <v>0.51181643835616442</v>
      </c>
      <c r="L32" s="61">
        <f t="shared" si="4"/>
        <v>0.43564712328767125</v>
      </c>
    </row>
    <row r="33" spans="2:12" x14ac:dyDescent="0.35">
      <c r="B33">
        <v>1982</v>
      </c>
      <c r="C33">
        <v>1982</v>
      </c>
      <c r="D33" s="61">
        <v>28.53</v>
      </c>
      <c r="E33" s="61">
        <v>0.04</v>
      </c>
      <c r="F33" s="61">
        <v>2.29</v>
      </c>
      <c r="G33" s="61">
        <v>24.06</v>
      </c>
      <c r="H33" s="61">
        <f t="shared" si="0"/>
        <v>54.92</v>
      </c>
      <c r="I33" s="61">
        <f t="shared" si="1"/>
        <v>30.860000000000003</v>
      </c>
      <c r="J33" s="61">
        <f t="shared" si="2"/>
        <v>0.94642958904109586</v>
      </c>
      <c r="K33" s="61">
        <f t="shared" si="3"/>
        <v>0.53180657534246578</v>
      </c>
      <c r="L33" s="61">
        <f t="shared" si="4"/>
        <v>0.41462301369863014</v>
      </c>
    </row>
    <row r="34" spans="2:12" x14ac:dyDescent="0.35">
      <c r="B34">
        <v>1983</v>
      </c>
      <c r="C34">
        <v>1983</v>
      </c>
      <c r="D34" s="61">
        <v>35.65</v>
      </c>
      <c r="E34" s="61">
        <v>0.04</v>
      </c>
      <c r="F34" s="61">
        <v>2.68</v>
      </c>
      <c r="G34" s="61">
        <v>23.17</v>
      </c>
      <c r="H34" s="61">
        <f t="shared" si="0"/>
        <v>61.54</v>
      </c>
      <c r="I34" s="61">
        <f t="shared" si="1"/>
        <v>38.369999999999997</v>
      </c>
      <c r="J34" s="61">
        <f t="shared" si="2"/>
        <v>1.0605112328767123</v>
      </c>
      <c r="K34" s="61">
        <f t="shared" si="3"/>
        <v>0.66122547945205479</v>
      </c>
      <c r="L34" s="61">
        <f t="shared" si="4"/>
        <v>0.39928575342465755</v>
      </c>
    </row>
    <row r="35" spans="2:12" x14ac:dyDescent="0.35">
      <c r="B35">
        <v>1984</v>
      </c>
      <c r="C35">
        <v>1984</v>
      </c>
      <c r="D35" s="61">
        <v>41.09</v>
      </c>
      <c r="E35" s="61">
        <v>0.06</v>
      </c>
      <c r="F35" s="61">
        <v>2.64</v>
      </c>
      <c r="G35" s="61">
        <v>25.63</v>
      </c>
      <c r="H35" s="61">
        <f t="shared" si="0"/>
        <v>69.42</v>
      </c>
      <c r="I35" s="61">
        <f t="shared" si="1"/>
        <v>43.790000000000006</v>
      </c>
      <c r="J35" s="61">
        <f t="shared" si="2"/>
        <v>1.193037704918033</v>
      </c>
      <c r="K35" s="61">
        <f t="shared" si="3"/>
        <v>0.75256584699453566</v>
      </c>
      <c r="L35" s="61">
        <f t="shared" si="4"/>
        <v>0.44047185792349725</v>
      </c>
    </row>
    <row r="36" spans="2:12" x14ac:dyDescent="0.35">
      <c r="B36">
        <v>1985</v>
      </c>
      <c r="C36">
        <v>1985</v>
      </c>
      <c r="D36" s="61">
        <v>44.76</v>
      </c>
      <c r="E36" s="61">
        <v>0.08</v>
      </c>
      <c r="F36" s="61">
        <v>2.97</v>
      </c>
      <c r="G36" s="61">
        <v>25.51</v>
      </c>
      <c r="H36" s="61">
        <f>SUM(D36:G36)</f>
        <v>73.319999999999993</v>
      </c>
      <c r="I36" s="61">
        <f>H36-G36</f>
        <v>47.809999999999988</v>
      </c>
      <c r="J36" s="61">
        <f t="shared" si="2"/>
        <v>1.2635145205479452</v>
      </c>
      <c r="K36" s="61">
        <f t="shared" si="3"/>
        <v>0.82390383561643821</v>
      </c>
      <c r="L36" s="61">
        <f t="shared" si="4"/>
        <v>0.4396106849315069</v>
      </c>
    </row>
    <row r="37" spans="2:12" x14ac:dyDescent="0.35">
      <c r="B37">
        <v>1986</v>
      </c>
      <c r="C37">
        <v>1986</v>
      </c>
      <c r="D37" s="61">
        <v>48.77</v>
      </c>
      <c r="E37" s="61">
        <v>0.06</v>
      </c>
      <c r="F37" s="61">
        <v>3.85</v>
      </c>
      <c r="G37" s="61">
        <v>26.15</v>
      </c>
      <c r="H37" s="61">
        <f t="shared" si="0"/>
        <v>78.830000000000013</v>
      </c>
      <c r="I37" s="61">
        <f t="shared" si="1"/>
        <v>52.680000000000014</v>
      </c>
      <c r="J37" s="61">
        <f t="shared" si="2"/>
        <v>1.3584676712328769</v>
      </c>
      <c r="K37" s="61">
        <f t="shared" si="3"/>
        <v>0.90782794520547971</v>
      </c>
      <c r="L37" s="61">
        <f t="shared" si="4"/>
        <v>0.45063972602739721</v>
      </c>
    </row>
    <row r="38" spans="2:12" x14ac:dyDescent="0.35">
      <c r="B38">
        <v>1987</v>
      </c>
      <c r="C38">
        <v>1987</v>
      </c>
      <c r="D38" s="61">
        <v>56.96</v>
      </c>
      <c r="E38" s="61">
        <v>0.05</v>
      </c>
      <c r="F38" s="61">
        <v>4.12</v>
      </c>
      <c r="G38" s="61">
        <v>28.4</v>
      </c>
      <c r="H38" s="61">
        <f t="shared" si="0"/>
        <v>89.53</v>
      </c>
      <c r="I38" s="61">
        <f t="shared" si="1"/>
        <v>61.13</v>
      </c>
      <c r="J38" s="61">
        <f t="shared" si="2"/>
        <v>1.5428594520547945</v>
      </c>
      <c r="K38" s="61">
        <f t="shared" si="3"/>
        <v>1.0534457534246575</v>
      </c>
      <c r="L38" s="61">
        <f t="shared" si="4"/>
        <v>0.48941369863013695</v>
      </c>
    </row>
    <row r="39" spans="2:12" x14ac:dyDescent="0.35">
      <c r="B39">
        <v>1988</v>
      </c>
      <c r="C39">
        <v>1988</v>
      </c>
      <c r="D39" s="61">
        <v>64.72</v>
      </c>
      <c r="E39" s="61">
        <v>0.05</v>
      </c>
      <c r="F39" s="61">
        <v>4.8499999999999996</v>
      </c>
      <c r="G39" s="61">
        <v>28.58</v>
      </c>
      <c r="H39" s="61">
        <f t="shared" si="0"/>
        <v>98.199999999999989</v>
      </c>
      <c r="I39" s="61">
        <f t="shared" si="1"/>
        <v>69.61999999999999</v>
      </c>
      <c r="J39" s="61">
        <f t="shared" si="2"/>
        <v>1.687644808743169</v>
      </c>
      <c r="K39" s="61">
        <f t="shared" si="3"/>
        <v>1.196474863387978</v>
      </c>
      <c r="L39" s="61">
        <f t="shared" si="4"/>
        <v>0.49116994535519121</v>
      </c>
    </row>
    <row r="40" spans="2:12" x14ac:dyDescent="0.35">
      <c r="B40">
        <v>1989</v>
      </c>
      <c r="C40">
        <v>1989</v>
      </c>
      <c r="D40" s="61">
        <v>85.98</v>
      </c>
      <c r="E40" s="61">
        <v>0.05</v>
      </c>
      <c r="F40" s="61">
        <v>4.9000000000000004</v>
      </c>
      <c r="G40" s="61">
        <v>29.08</v>
      </c>
      <c r="H40" s="61">
        <f t="shared" si="0"/>
        <v>120.01</v>
      </c>
      <c r="I40" s="61">
        <f t="shared" si="1"/>
        <v>90.93</v>
      </c>
      <c r="J40" s="61">
        <f t="shared" si="2"/>
        <v>2.0681175342465754</v>
      </c>
      <c r="K40" s="61">
        <f t="shared" si="3"/>
        <v>1.5669854794520548</v>
      </c>
      <c r="L40" s="61">
        <f t="shared" si="4"/>
        <v>0.5011320547945205</v>
      </c>
    </row>
    <row r="41" spans="2:12" x14ac:dyDescent="0.35">
      <c r="B41">
        <v>1990</v>
      </c>
      <c r="C41">
        <v>1990</v>
      </c>
      <c r="D41" s="61">
        <v>94.54</v>
      </c>
      <c r="E41" s="61">
        <v>0.05</v>
      </c>
      <c r="F41" s="61">
        <v>5.01</v>
      </c>
      <c r="G41" s="61">
        <v>25.99</v>
      </c>
      <c r="H41" s="61">
        <f t="shared" si="0"/>
        <v>125.59</v>
      </c>
      <c r="I41" s="61">
        <f t="shared" si="1"/>
        <v>99.600000000000009</v>
      </c>
      <c r="J41" s="61">
        <f t="shared" si="2"/>
        <v>2.16427698630137</v>
      </c>
      <c r="K41" s="61">
        <f t="shared" si="3"/>
        <v>1.7163945205479454</v>
      </c>
      <c r="L41" s="61">
        <f t="shared" si="4"/>
        <v>0.44788246575342461</v>
      </c>
    </row>
    <row r="42" spans="2:12" x14ac:dyDescent="0.35">
      <c r="B42">
        <v>1991</v>
      </c>
      <c r="C42">
        <v>1991</v>
      </c>
      <c r="D42" s="61">
        <v>108.51</v>
      </c>
      <c r="E42" s="61">
        <v>0.06</v>
      </c>
      <c r="F42" s="61">
        <v>4.9000000000000004</v>
      </c>
      <c r="G42" s="61">
        <v>25.56</v>
      </c>
      <c r="H42" s="61">
        <f t="shared" si="0"/>
        <v>139.03</v>
      </c>
      <c r="I42" s="61">
        <f t="shared" si="1"/>
        <v>113.47</v>
      </c>
      <c r="J42" s="61">
        <f t="shared" si="2"/>
        <v>2.3958868493150685</v>
      </c>
      <c r="K42" s="61">
        <f t="shared" si="3"/>
        <v>1.9554145205479454</v>
      </c>
      <c r="L42" s="61">
        <f t="shared" si="4"/>
        <v>0.44047232876712328</v>
      </c>
    </row>
    <row r="43" spans="2:12" x14ac:dyDescent="0.35">
      <c r="B43">
        <v>1992</v>
      </c>
      <c r="C43">
        <v>1992</v>
      </c>
      <c r="D43" s="61">
        <v>124</v>
      </c>
      <c r="E43" s="61">
        <v>0.05</v>
      </c>
      <c r="F43" s="61">
        <v>4.96</v>
      </c>
      <c r="G43" s="61">
        <v>26.5</v>
      </c>
      <c r="H43" s="61">
        <f t="shared" si="0"/>
        <v>155.51</v>
      </c>
      <c r="I43" s="61">
        <f t="shared" si="1"/>
        <v>129.01</v>
      </c>
      <c r="J43" s="61">
        <f t="shared" si="2"/>
        <v>2.6725625683060108</v>
      </c>
      <c r="K43" s="61">
        <f t="shared" si="3"/>
        <v>2.2171390710382513</v>
      </c>
      <c r="L43" s="61">
        <f t="shared" si="4"/>
        <v>0.45542349726775955</v>
      </c>
    </row>
    <row r="44" spans="2:12" x14ac:dyDescent="0.35">
      <c r="B44">
        <v>1993</v>
      </c>
      <c r="C44">
        <v>1993</v>
      </c>
      <c r="D44" s="61">
        <v>131.84</v>
      </c>
      <c r="E44" s="61">
        <v>0.47</v>
      </c>
      <c r="F44" s="61">
        <v>5.52</v>
      </c>
      <c r="G44" s="61">
        <v>25.56</v>
      </c>
      <c r="H44" s="61">
        <f t="shared" si="0"/>
        <v>163.39000000000001</v>
      </c>
      <c r="I44" s="61">
        <f t="shared" si="1"/>
        <v>137.83000000000001</v>
      </c>
      <c r="J44" s="61">
        <f t="shared" si="2"/>
        <v>2.8156797260273976</v>
      </c>
      <c r="K44" s="61">
        <f t="shared" si="3"/>
        <v>2.3752073972602741</v>
      </c>
      <c r="L44" s="61">
        <f t="shared" si="4"/>
        <v>0.44047232876712328</v>
      </c>
    </row>
    <row r="45" spans="2:12" x14ac:dyDescent="0.35">
      <c r="B45">
        <v>1994</v>
      </c>
      <c r="C45">
        <v>1994</v>
      </c>
      <c r="D45" s="61">
        <v>146.28</v>
      </c>
      <c r="E45" s="61">
        <v>2.4</v>
      </c>
      <c r="F45" s="61">
        <v>7.12</v>
      </c>
      <c r="G45" s="61">
        <v>27.88</v>
      </c>
      <c r="H45" s="61">
        <f t="shared" si="0"/>
        <v>183.68</v>
      </c>
      <c r="I45" s="61">
        <f t="shared" si="1"/>
        <v>155.80000000000001</v>
      </c>
      <c r="J45" s="61">
        <f t="shared" si="2"/>
        <v>3.1653347945205486</v>
      </c>
      <c r="K45" s="61">
        <f t="shared" si="3"/>
        <v>2.6848821917808223</v>
      </c>
      <c r="L45" s="61">
        <f t="shared" si="4"/>
        <v>0.48045260273972601</v>
      </c>
    </row>
    <row r="46" spans="2:12" x14ac:dyDescent="0.35">
      <c r="B46">
        <v>1995</v>
      </c>
      <c r="C46">
        <v>1995</v>
      </c>
      <c r="D46" s="61">
        <v>156.78</v>
      </c>
      <c r="E46" s="61">
        <v>3.18</v>
      </c>
      <c r="F46" s="61">
        <v>7.94</v>
      </c>
      <c r="G46" s="61">
        <v>29.07</v>
      </c>
      <c r="H46" s="61">
        <f t="shared" si="0"/>
        <v>196.97</v>
      </c>
      <c r="I46" s="61">
        <f t="shared" si="1"/>
        <v>167.9</v>
      </c>
      <c r="J46" s="61">
        <f t="shared" si="2"/>
        <v>3.394359726027397</v>
      </c>
      <c r="K46" s="61">
        <f t="shared" si="3"/>
        <v>2.8934000000000002</v>
      </c>
      <c r="L46" s="61">
        <f t="shared" si="4"/>
        <v>0.50095972602739725</v>
      </c>
    </row>
    <row r="47" spans="2:12" x14ac:dyDescent="0.35">
      <c r="B47">
        <v>1996</v>
      </c>
      <c r="C47">
        <v>1996</v>
      </c>
      <c r="D47" s="61">
        <v>175.5</v>
      </c>
      <c r="E47" s="61">
        <v>3.78</v>
      </c>
      <c r="F47" s="61">
        <v>8.23</v>
      </c>
      <c r="G47" s="61">
        <v>38.75</v>
      </c>
      <c r="H47" s="61">
        <f t="shared" si="0"/>
        <v>226.26</v>
      </c>
      <c r="I47" s="61">
        <f t="shared" si="1"/>
        <v>187.51</v>
      </c>
      <c r="J47" s="61">
        <f t="shared" si="2"/>
        <v>3.8884573770491797</v>
      </c>
      <c r="K47" s="61">
        <f t="shared" si="3"/>
        <v>3.2225079234972673</v>
      </c>
      <c r="L47" s="61">
        <f t="shared" si="4"/>
        <v>0.6659494535519126</v>
      </c>
    </row>
    <row r="48" spans="2:12" x14ac:dyDescent="0.35">
      <c r="B48">
        <v>1997</v>
      </c>
      <c r="C48">
        <v>1997</v>
      </c>
      <c r="D48" s="61">
        <v>175.91</v>
      </c>
      <c r="E48" s="61">
        <v>5.38</v>
      </c>
      <c r="F48" s="61">
        <v>8.07</v>
      </c>
      <c r="G48" s="61">
        <v>44.36</v>
      </c>
      <c r="H48" s="61">
        <f t="shared" si="0"/>
        <v>233.71999999999997</v>
      </c>
      <c r="I48" s="61">
        <f t="shared" si="1"/>
        <v>189.35999999999996</v>
      </c>
      <c r="J48" s="61">
        <f t="shared" si="2"/>
        <v>4.0276679452054784</v>
      </c>
      <c r="K48" s="61">
        <f t="shared" si="3"/>
        <v>3.2632175342465746</v>
      </c>
      <c r="L48" s="61">
        <f t="shared" si="4"/>
        <v>0.7644504109589042</v>
      </c>
    </row>
    <row r="49" spans="2:12" x14ac:dyDescent="0.35">
      <c r="B49">
        <v>1998</v>
      </c>
      <c r="C49">
        <v>1998</v>
      </c>
      <c r="D49" s="61">
        <v>168.74</v>
      </c>
      <c r="E49" s="61">
        <v>5.05</v>
      </c>
      <c r="F49" s="61">
        <v>7.39</v>
      </c>
      <c r="G49" s="61">
        <v>47.06</v>
      </c>
      <c r="H49" s="61">
        <f t="shared" si="0"/>
        <v>228.24</v>
      </c>
      <c r="I49" s="61">
        <f t="shared" si="1"/>
        <v>181.18</v>
      </c>
      <c r="J49" s="61">
        <f t="shared" si="2"/>
        <v>3.9332317808219179</v>
      </c>
      <c r="K49" s="61">
        <f t="shared" si="3"/>
        <v>3.1222526027397262</v>
      </c>
      <c r="L49" s="61">
        <f t="shared" si="4"/>
        <v>0.81097917808219178</v>
      </c>
    </row>
    <row r="50" spans="2:12" x14ac:dyDescent="0.35">
      <c r="B50">
        <v>1999</v>
      </c>
      <c r="C50">
        <v>1999</v>
      </c>
      <c r="D50" s="61">
        <v>168.69</v>
      </c>
      <c r="E50" s="61">
        <v>5.51</v>
      </c>
      <c r="F50" s="61">
        <v>6.99</v>
      </c>
      <c r="G50" s="61">
        <v>48.7</v>
      </c>
      <c r="H50" s="61">
        <f t="shared" si="0"/>
        <v>229.89</v>
      </c>
      <c r="I50" s="61">
        <f t="shared" si="1"/>
        <v>181.19</v>
      </c>
      <c r="J50" s="61">
        <f t="shared" si="2"/>
        <v>3.9616660273972601</v>
      </c>
      <c r="K50" s="61">
        <f t="shared" si="3"/>
        <v>3.1224249315068491</v>
      </c>
      <c r="L50" s="61">
        <f t="shared" si="4"/>
        <v>0.83924109589041107</v>
      </c>
    </row>
    <row r="51" spans="2:12" x14ac:dyDescent="0.35">
      <c r="B51">
        <v>2000</v>
      </c>
      <c r="C51">
        <v>2000</v>
      </c>
      <c r="D51" s="61">
        <v>181.18</v>
      </c>
      <c r="E51" s="61">
        <v>5.41</v>
      </c>
      <c r="F51" s="61">
        <v>7.23</v>
      </c>
      <c r="G51" s="61">
        <v>47.43</v>
      </c>
      <c r="H51" s="61">
        <f t="shared" si="0"/>
        <v>241.25</v>
      </c>
      <c r="I51" s="61">
        <f t="shared" si="1"/>
        <v>193.82</v>
      </c>
      <c r="J51" s="61">
        <f t="shared" si="2"/>
        <v>4.1460724043715853</v>
      </c>
      <c r="K51" s="61">
        <f t="shared" si="3"/>
        <v>3.3309502732240435</v>
      </c>
      <c r="L51" s="61">
        <f t="shared" si="4"/>
        <v>0.81512213114754095</v>
      </c>
    </row>
    <row r="52" spans="2:12" x14ac:dyDescent="0.35">
      <c r="B52">
        <v>2001</v>
      </c>
      <c r="C52">
        <v>2001</v>
      </c>
      <c r="D52" s="61">
        <v>180.88</v>
      </c>
      <c r="E52" s="61">
        <v>5.67</v>
      </c>
      <c r="F52" s="61">
        <v>10.92</v>
      </c>
      <c r="G52" s="61">
        <v>54.15</v>
      </c>
      <c r="H52" s="61">
        <f t="shared" si="0"/>
        <v>251.61999999999998</v>
      </c>
      <c r="I52" s="61">
        <f t="shared" si="1"/>
        <v>197.46999999999997</v>
      </c>
      <c r="J52" s="61">
        <f t="shared" si="2"/>
        <v>4.3361364383561645</v>
      </c>
      <c r="K52" s="61">
        <f t="shared" si="3"/>
        <v>3.4029761643835608</v>
      </c>
      <c r="L52" s="61">
        <f t="shared" si="4"/>
        <v>0.93316027397260271</v>
      </c>
    </row>
    <row r="53" spans="2:12" x14ac:dyDescent="0.35">
      <c r="B53">
        <v>2002</v>
      </c>
      <c r="C53">
        <v>2002</v>
      </c>
      <c r="D53" s="61">
        <v>173.65</v>
      </c>
      <c r="E53" s="61">
        <v>7.32</v>
      </c>
      <c r="F53" s="61">
        <v>11.8</v>
      </c>
      <c r="G53" s="61">
        <v>65.53</v>
      </c>
      <c r="H53" s="61">
        <f t="shared" si="0"/>
        <v>258.3</v>
      </c>
      <c r="I53" s="61">
        <f t="shared" si="1"/>
        <v>192.77</v>
      </c>
      <c r="J53" s="61">
        <f t="shared" si="2"/>
        <v>4.4512520547945211</v>
      </c>
      <c r="K53" s="61">
        <f t="shared" si="3"/>
        <v>3.3219816438356164</v>
      </c>
      <c r="L53" s="61">
        <f t="shared" si="4"/>
        <v>1.129270410958904</v>
      </c>
    </row>
    <row r="54" spans="2:12" x14ac:dyDescent="0.35">
      <c r="B54">
        <v>2003</v>
      </c>
      <c r="C54">
        <v>2003</v>
      </c>
      <c r="D54" s="61">
        <v>165.48</v>
      </c>
      <c r="E54" s="61">
        <v>10.34</v>
      </c>
      <c r="F54" s="61">
        <v>12.93</v>
      </c>
      <c r="G54" s="61">
        <v>72.930000000000007</v>
      </c>
      <c r="H54" s="61">
        <f t="shared" ref="H54:H69" si="5">SUM(D54:G54)</f>
        <v>261.68</v>
      </c>
      <c r="I54" s="61">
        <f t="shared" si="1"/>
        <v>188.75</v>
      </c>
      <c r="J54" s="61">
        <f t="shared" si="2"/>
        <v>4.5094991780821916</v>
      </c>
      <c r="K54" s="61">
        <f t="shared" si="3"/>
        <v>3.2527054794520547</v>
      </c>
      <c r="L54" s="61">
        <f t="shared" si="4"/>
        <v>1.2567936986301371</v>
      </c>
    </row>
    <row r="55" spans="2:12" x14ac:dyDescent="0.35">
      <c r="B55">
        <v>2004</v>
      </c>
      <c r="C55">
        <v>2004</v>
      </c>
      <c r="D55" s="61">
        <v>162.78</v>
      </c>
      <c r="E55" s="61">
        <v>8.67</v>
      </c>
      <c r="F55" s="61">
        <v>13.64</v>
      </c>
      <c r="G55" s="61">
        <v>79.099999999999994</v>
      </c>
      <c r="H55" s="61">
        <f t="shared" si="5"/>
        <v>264.18999999999994</v>
      </c>
      <c r="I55" s="61">
        <f t="shared" si="1"/>
        <v>185.08999999999995</v>
      </c>
      <c r="J55" s="61">
        <f t="shared" si="2"/>
        <v>4.5403144808743159</v>
      </c>
      <c r="K55" s="61">
        <f t="shared" si="3"/>
        <v>3.1809183060109278</v>
      </c>
      <c r="L55" s="61">
        <f t="shared" si="4"/>
        <v>1.359396174863388</v>
      </c>
    </row>
    <row r="56" spans="2:12" x14ac:dyDescent="0.35">
      <c r="B56">
        <v>2005</v>
      </c>
      <c r="C56">
        <v>2005</v>
      </c>
      <c r="D56" s="61">
        <v>148.13999999999999</v>
      </c>
      <c r="E56" s="61">
        <v>7.95</v>
      </c>
      <c r="F56" s="61">
        <v>15.81</v>
      </c>
      <c r="G56" s="61">
        <v>85.67</v>
      </c>
      <c r="H56" s="61">
        <f t="shared" si="5"/>
        <v>257.57</v>
      </c>
      <c r="I56" s="61">
        <f t="shared" si="1"/>
        <v>171.89999999999998</v>
      </c>
      <c r="J56" s="61">
        <f t="shared" si="2"/>
        <v>4.4386720547945204</v>
      </c>
      <c r="K56" s="61">
        <f t="shared" si="3"/>
        <v>2.9623315068493148</v>
      </c>
      <c r="L56" s="61">
        <f t="shared" si="4"/>
        <v>1.4763405479452054</v>
      </c>
    </row>
    <row r="57" spans="2:12" x14ac:dyDescent="0.35">
      <c r="B57">
        <v>2006</v>
      </c>
      <c r="C57">
        <v>2006</v>
      </c>
      <c r="D57" s="61">
        <v>136.58000000000001</v>
      </c>
      <c r="E57" s="61">
        <v>7.63</v>
      </c>
      <c r="F57" s="61">
        <v>16.7</v>
      </c>
      <c r="G57" s="61">
        <v>88.23</v>
      </c>
      <c r="H57" s="61">
        <f t="shared" si="5"/>
        <v>249.14</v>
      </c>
      <c r="I57" s="61">
        <f t="shared" si="1"/>
        <v>160.90999999999997</v>
      </c>
      <c r="J57" s="61">
        <f t="shared" si="2"/>
        <v>4.2933989041095888</v>
      </c>
      <c r="K57" s="61">
        <f t="shared" si="3"/>
        <v>2.7729421917808215</v>
      </c>
      <c r="L57" s="61">
        <f t="shared" si="4"/>
        <v>1.5204567123287673</v>
      </c>
    </row>
    <row r="58" spans="2:12" x14ac:dyDescent="0.35">
      <c r="B58">
        <v>2007</v>
      </c>
      <c r="C58">
        <v>2007</v>
      </c>
      <c r="D58" s="61">
        <v>128.28</v>
      </c>
      <c r="E58" s="61">
        <v>3.13</v>
      </c>
      <c r="F58" s="61">
        <v>16.63</v>
      </c>
      <c r="G58" s="61">
        <v>89.51</v>
      </c>
      <c r="H58" s="61">
        <f t="shared" si="5"/>
        <v>237.55</v>
      </c>
      <c r="I58" s="61">
        <f t="shared" si="1"/>
        <v>148.04000000000002</v>
      </c>
      <c r="J58" s="61">
        <f t="shared" si="2"/>
        <v>4.093669863013699</v>
      </c>
      <c r="K58" s="61">
        <f t="shared" si="3"/>
        <v>2.5511550684931512</v>
      </c>
      <c r="L58" s="61">
        <f t="shared" si="4"/>
        <v>1.5425147945205482</v>
      </c>
    </row>
    <row r="59" spans="2:12" x14ac:dyDescent="0.35">
      <c r="B59">
        <v>2008</v>
      </c>
      <c r="C59">
        <v>2008</v>
      </c>
      <c r="D59" s="61">
        <v>122.66</v>
      </c>
      <c r="E59" s="61">
        <v>3.92</v>
      </c>
      <c r="F59" s="61">
        <v>16.940000000000001</v>
      </c>
      <c r="G59" s="61">
        <v>99.46</v>
      </c>
      <c r="H59" s="61">
        <f t="shared" si="5"/>
        <v>242.98000000000002</v>
      </c>
      <c r="I59" s="61">
        <f t="shared" si="1"/>
        <v>143.52000000000004</v>
      </c>
      <c r="J59" s="61">
        <f t="shared" si="2"/>
        <v>4.1758038251366125</v>
      </c>
      <c r="K59" s="61">
        <f t="shared" si="3"/>
        <v>2.4665049180327876</v>
      </c>
      <c r="L59" s="61">
        <f t="shared" si="4"/>
        <v>1.7092989071038251</v>
      </c>
    </row>
    <row r="60" spans="2:12" x14ac:dyDescent="0.35">
      <c r="B60">
        <v>2009</v>
      </c>
      <c r="C60">
        <v>2009</v>
      </c>
      <c r="D60" s="61">
        <v>114.94</v>
      </c>
      <c r="E60" s="61">
        <v>4.4400000000000004</v>
      </c>
      <c r="F60" s="61">
        <v>16.96</v>
      </c>
      <c r="G60" s="61">
        <v>103.68</v>
      </c>
      <c r="H60" s="61">
        <f t="shared" si="5"/>
        <v>240.02</v>
      </c>
      <c r="I60" s="61">
        <f t="shared" si="1"/>
        <v>136.34</v>
      </c>
      <c r="J60" s="61">
        <f t="shared" si="2"/>
        <v>4.1362350684931508</v>
      </c>
      <c r="K60" s="61">
        <f t="shared" si="3"/>
        <v>2.3495304109589044</v>
      </c>
      <c r="L60" s="61">
        <f t="shared" si="4"/>
        <v>1.7867046575342467</v>
      </c>
    </row>
    <row r="61" spans="2:12" x14ac:dyDescent="0.35">
      <c r="B61">
        <v>2010</v>
      </c>
      <c r="C61">
        <v>2010</v>
      </c>
      <c r="D61" s="61">
        <v>104.39</v>
      </c>
      <c r="E61" s="61">
        <v>4.17</v>
      </c>
      <c r="F61" s="61">
        <v>15.55</v>
      </c>
      <c r="G61" s="61">
        <v>106.53</v>
      </c>
      <c r="H61" s="61">
        <f t="shared" si="5"/>
        <v>230.64</v>
      </c>
      <c r="I61" s="61">
        <f t="shared" si="1"/>
        <v>124.10999999999999</v>
      </c>
      <c r="J61" s="61">
        <f t="shared" si="2"/>
        <v>3.9745906849315067</v>
      </c>
      <c r="K61" s="61">
        <f t="shared" si="3"/>
        <v>2.1387723287671232</v>
      </c>
      <c r="L61" s="61">
        <f t="shared" si="4"/>
        <v>1.8358183561643837</v>
      </c>
    </row>
    <row r="62" spans="2:12" x14ac:dyDescent="0.35">
      <c r="B62">
        <v>2011</v>
      </c>
      <c r="C62">
        <v>2011</v>
      </c>
      <c r="D62" s="61">
        <v>97.46</v>
      </c>
      <c r="E62" s="61">
        <v>4.58</v>
      </c>
      <c r="F62" s="61">
        <v>16.309999999999999</v>
      </c>
      <c r="G62" s="61">
        <v>100.3</v>
      </c>
      <c r="H62" s="61">
        <f t="shared" si="5"/>
        <v>218.64999999999998</v>
      </c>
      <c r="I62" s="61">
        <f t="shared" si="1"/>
        <v>118.34999999999998</v>
      </c>
      <c r="J62" s="61">
        <f t="shared" si="2"/>
        <v>3.7679684931506845</v>
      </c>
      <c r="K62" s="61">
        <f t="shared" si="3"/>
        <v>2.0395109589041094</v>
      </c>
      <c r="L62" s="61">
        <f t="shared" si="4"/>
        <v>1.7284575342465751</v>
      </c>
    </row>
    <row r="63" spans="2:12" x14ac:dyDescent="0.35">
      <c r="B63">
        <v>2012</v>
      </c>
      <c r="C63">
        <v>2012</v>
      </c>
      <c r="D63" s="61">
        <v>89.2</v>
      </c>
      <c r="E63" s="61">
        <v>4.58</v>
      </c>
      <c r="F63" s="61">
        <v>17.8</v>
      </c>
      <c r="G63" s="61">
        <v>113.06</v>
      </c>
      <c r="H63" s="61">
        <f t="shared" si="5"/>
        <v>224.64</v>
      </c>
      <c r="I63" s="61">
        <f t="shared" si="1"/>
        <v>111.57999999999998</v>
      </c>
      <c r="J63" s="61">
        <f t="shared" si="2"/>
        <v>3.8606163934426228</v>
      </c>
      <c r="K63" s="61">
        <f t="shared" si="3"/>
        <v>1.9175907103825134</v>
      </c>
      <c r="L63" s="61">
        <f t="shared" si="4"/>
        <v>1.9430256830601094</v>
      </c>
    </row>
    <row r="64" spans="2:12" x14ac:dyDescent="0.35">
      <c r="B64">
        <v>2013</v>
      </c>
      <c r="C64">
        <v>2013</v>
      </c>
      <c r="D64" s="61">
        <v>84.94</v>
      </c>
      <c r="E64" s="61">
        <v>3.99</v>
      </c>
      <c r="F64" s="61">
        <v>17.72</v>
      </c>
      <c r="G64" s="61">
        <v>107.05</v>
      </c>
      <c r="H64" s="61">
        <f t="shared" si="5"/>
        <v>213.7</v>
      </c>
      <c r="I64" s="61">
        <f t="shared" si="1"/>
        <v>106.64999999999999</v>
      </c>
      <c r="J64" s="61">
        <f t="shared" si="2"/>
        <v>3.6826657534246574</v>
      </c>
      <c r="K64" s="61">
        <f t="shared" si="3"/>
        <v>1.837886301369863</v>
      </c>
      <c r="L64" s="61">
        <f t="shared" si="4"/>
        <v>1.8447794520547947</v>
      </c>
    </row>
    <row r="65" spans="2:12" x14ac:dyDescent="0.35">
      <c r="B65">
        <v>2014</v>
      </c>
      <c r="C65">
        <v>2014</v>
      </c>
      <c r="D65" s="61">
        <v>87.7</v>
      </c>
      <c r="E65" s="61">
        <v>2.91</v>
      </c>
      <c r="F65" s="61">
        <v>18.95</v>
      </c>
      <c r="G65" s="61">
        <v>106.8</v>
      </c>
      <c r="H65" s="61">
        <f t="shared" si="5"/>
        <v>216.36</v>
      </c>
      <c r="I65" s="61">
        <f t="shared" si="1"/>
        <v>109.56000000000002</v>
      </c>
      <c r="J65" s="61">
        <f t="shared" si="2"/>
        <v>3.7285052054794523</v>
      </c>
      <c r="K65" s="61">
        <f t="shared" si="3"/>
        <v>1.88803397260274</v>
      </c>
      <c r="L65" s="61">
        <f t="shared" si="4"/>
        <v>1.8404712328767121</v>
      </c>
    </row>
    <row r="66" spans="2:12" x14ac:dyDescent="0.35">
      <c r="B66">
        <v>2015</v>
      </c>
      <c r="C66">
        <v>2015</v>
      </c>
      <c r="D66" s="61">
        <v>90.85</v>
      </c>
      <c r="E66" s="61">
        <v>2.4700000000000002</v>
      </c>
      <c r="F66" s="61">
        <v>19.600000000000001</v>
      </c>
      <c r="G66" s="61">
        <v>114.92</v>
      </c>
      <c r="H66" s="61">
        <f t="shared" si="5"/>
        <v>227.83999999999997</v>
      </c>
      <c r="I66" s="61">
        <f t="shared" si="1"/>
        <v>112.91999999999997</v>
      </c>
      <c r="J66" s="61">
        <f t="shared" si="2"/>
        <v>3.926338630136986</v>
      </c>
      <c r="K66" s="61">
        <f t="shared" si="3"/>
        <v>1.9459364383561641</v>
      </c>
      <c r="L66" s="61">
        <f t="shared" si="4"/>
        <v>1.9804021917808221</v>
      </c>
    </row>
    <row r="67" spans="2:12" x14ac:dyDescent="0.35">
      <c r="B67">
        <v>2016</v>
      </c>
      <c r="C67">
        <v>2016</v>
      </c>
      <c r="D67" s="61">
        <v>93.9</v>
      </c>
      <c r="E67" s="61">
        <v>1.93</v>
      </c>
      <c r="F67" s="61">
        <v>20.18</v>
      </c>
      <c r="G67" s="61">
        <v>114.65</v>
      </c>
      <c r="H67" s="61">
        <f t="shared" si="5"/>
        <v>230.66000000000003</v>
      </c>
      <c r="I67" s="61">
        <f t="shared" si="1"/>
        <v>116.01000000000002</v>
      </c>
      <c r="J67" s="61">
        <f t="shared" si="2"/>
        <v>3.964074863387979</v>
      </c>
      <c r="K67" s="61">
        <f t="shared" si="3"/>
        <v>1.9937237704918036</v>
      </c>
      <c r="L67" s="61">
        <f t="shared" si="4"/>
        <v>1.9703510928961749</v>
      </c>
    </row>
    <row r="68" spans="2:12" x14ac:dyDescent="0.35">
      <c r="B68">
        <v>2017</v>
      </c>
      <c r="C68">
        <v>2017</v>
      </c>
      <c r="D68" s="61">
        <v>92.28</v>
      </c>
      <c r="E68" s="61">
        <v>1.71</v>
      </c>
      <c r="F68" s="61">
        <v>20.39</v>
      </c>
      <c r="G68" s="61">
        <v>122.37</v>
      </c>
      <c r="H68" s="61">
        <f t="shared" si="5"/>
        <v>236.75</v>
      </c>
      <c r="I68" s="61">
        <f t="shared" si="1"/>
        <v>114.38</v>
      </c>
      <c r="J68" s="61">
        <f t="shared" si="2"/>
        <v>4.079883561643836</v>
      </c>
      <c r="K68" s="61">
        <f t="shared" si="3"/>
        <v>1.9710964383561644</v>
      </c>
      <c r="L68" s="61">
        <f t="shared" si="4"/>
        <v>2.1087871232876712</v>
      </c>
    </row>
    <row r="69" spans="2:12" x14ac:dyDescent="0.35">
      <c r="B69">
        <v>2018</v>
      </c>
      <c r="C69">
        <v>2018</v>
      </c>
      <c r="D69" s="61">
        <v>86.27</v>
      </c>
      <c r="E69" s="61">
        <v>1.71</v>
      </c>
      <c r="F69" s="61">
        <v>19.46</v>
      </c>
      <c r="G69" s="61">
        <v>119.89</v>
      </c>
      <c r="H69" s="61">
        <f t="shared" si="5"/>
        <v>227.32999999999998</v>
      </c>
      <c r="I69" s="61">
        <f t="shared" si="1"/>
        <v>107.43999999999998</v>
      </c>
      <c r="J69" s="61">
        <f t="shared" si="2"/>
        <v>3.917549863013698</v>
      </c>
      <c r="K69" s="61">
        <f t="shared" si="3"/>
        <v>1.8515002739726023</v>
      </c>
      <c r="L69" s="61">
        <f t="shared" si="4"/>
        <v>2.0660495890410959</v>
      </c>
    </row>
    <row r="70" spans="2:12" x14ac:dyDescent="0.35">
      <c r="B70">
        <v>2019</v>
      </c>
      <c r="C70">
        <v>2019</v>
      </c>
      <c r="D70" s="61">
        <v>83.21</v>
      </c>
      <c r="E70" s="61">
        <v>1.66</v>
      </c>
      <c r="F70" s="61">
        <v>17.37</v>
      </c>
      <c r="G70" s="61">
        <v>113.09</v>
      </c>
      <c r="H70" s="61">
        <f>SUM(D70:G70)</f>
        <v>215.32999999999998</v>
      </c>
      <c r="I70" s="61">
        <f t="shared" si="1"/>
        <v>102.23999999999998</v>
      </c>
      <c r="J70" s="61">
        <f t="shared" si="2"/>
        <v>3.7107553424657533</v>
      </c>
      <c r="K70" s="61">
        <f t="shared" si="3"/>
        <v>1.7618893150684929</v>
      </c>
      <c r="L70" s="61">
        <f t="shared" si="4"/>
        <v>1.9488660273972602</v>
      </c>
    </row>
    <row r="71" spans="2:12" x14ac:dyDescent="0.35">
      <c r="B71">
        <v>2020</v>
      </c>
      <c r="C71">
        <v>2020</v>
      </c>
      <c r="D71" s="61">
        <v>98.49</v>
      </c>
      <c r="E71" s="61">
        <v>1.28</v>
      </c>
      <c r="F71" s="61">
        <v>16.77</v>
      </c>
      <c r="G71" s="61">
        <v>110.11</v>
      </c>
      <c r="H71" s="61">
        <f t="shared" ref="H71:H78" si="6">SUM(D71:G71)</f>
        <v>226.64999999999998</v>
      </c>
      <c r="I71" s="61">
        <f t="shared" si="1"/>
        <v>116.53999999999998</v>
      </c>
      <c r="J71" s="61">
        <f t="shared" si="2"/>
        <v>3.8951598360655733</v>
      </c>
      <c r="K71" s="61">
        <f t="shared" si="3"/>
        <v>2.0028322404371584</v>
      </c>
      <c r="L71" s="61">
        <f t="shared" si="4"/>
        <v>1.8923275956284153</v>
      </c>
    </row>
    <row r="72" spans="2:12" x14ac:dyDescent="0.35">
      <c r="B72">
        <v>2021</v>
      </c>
      <c r="C72">
        <v>2021</v>
      </c>
      <c r="D72" s="61">
        <v>102.72</v>
      </c>
      <c r="E72" s="61">
        <v>0.71</v>
      </c>
      <c r="F72" s="61">
        <v>14.44</v>
      </c>
      <c r="G72" s="61">
        <v>113.04</v>
      </c>
      <c r="H72" s="61">
        <f t="shared" si="6"/>
        <v>230.91</v>
      </c>
      <c r="I72" s="61">
        <f t="shared" si="1"/>
        <v>117.86999999999999</v>
      </c>
      <c r="J72" s="61">
        <f t="shared" si="2"/>
        <v>3.9792435616438357</v>
      </c>
      <c r="K72" s="61">
        <f t="shared" si="3"/>
        <v>2.0312391780821919</v>
      </c>
      <c r="L72" s="61">
        <f t="shared" si="4"/>
        <v>1.9480043835616438</v>
      </c>
    </row>
    <row r="73" spans="2:12" x14ac:dyDescent="0.35">
      <c r="B73">
        <v>2022</v>
      </c>
      <c r="C73">
        <v>2022</v>
      </c>
      <c r="D73" s="61">
        <v>97.57</v>
      </c>
      <c r="E73" s="61">
        <v>1.07</v>
      </c>
      <c r="F73" s="61">
        <v>11.1</v>
      </c>
      <c r="G73" s="61">
        <v>122</v>
      </c>
      <c r="H73" s="61">
        <f t="shared" si="6"/>
        <v>231.73999999999998</v>
      </c>
      <c r="I73" s="61">
        <f t="shared" si="1"/>
        <v>109.73999999999998</v>
      </c>
      <c r="J73" s="61">
        <f t="shared" si="2"/>
        <v>3.9935468493150683</v>
      </c>
      <c r="K73" s="61">
        <f t="shared" si="3"/>
        <v>1.8911358904109585</v>
      </c>
      <c r="L73" s="61">
        <f t="shared" si="4"/>
        <v>2.1024109589041098</v>
      </c>
    </row>
    <row r="74" spans="2:12" x14ac:dyDescent="0.35">
      <c r="B74">
        <v>2023</v>
      </c>
      <c r="C74">
        <v>2023</v>
      </c>
      <c r="D74" s="61">
        <v>104.67</v>
      </c>
      <c r="E74" s="61">
        <v>1.1299999999999999</v>
      </c>
      <c r="F74" s="61">
        <v>11.37</v>
      </c>
      <c r="G74" s="61">
        <v>122.1</v>
      </c>
      <c r="H74" s="61">
        <f t="shared" si="6"/>
        <v>239.26999999999998</v>
      </c>
      <c r="I74" s="61">
        <f t="shared" si="1"/>
        <v>117.16999999999999</v>
      </c>
      <c r="J74" s="61">
        <f t="shared" si="2"/>
        <v>4.1233104109589043</v>
      </c>
      <c r="K74" s="61">
        <f t="shared" si="3"/>
        <v>2.0191761643835613</v>
      </c>
      <c r="L74" s="61">
        <f t="shared" si="4"/>
        <v>2.1041342465753425</v>
      </c>
    </row>
    <row r="75" spans="2:12" x14ac:dyDescent="0.35">
      <c r="B75">
        <v>2024</v>
      </c>
      <c r="C75">
        <v>2024</v>
      </c>
      <c r="D75" s="61">
        <v>111.4</v>
      </c>
      <c r="E75" s="61">
        <v>0.99</v>
      </c>
      <c r="F75" s="61">
        <v>11.55</v>
      </c>
      <c r="G75" s="61">
        <v>121.01</v>
      </c>
      <c r="H75" s="61">
        <f t="shared" si="6"/>
        <v>244.95</v>
      </c>
      <c r="I75" s="61">
        <f t="shared" si="1"/>
        <v>123.93999999999998</v>
      </c>
      <c r="J75" s="61">
        <f t="shared" si="2"/>
        <v>4.2096598360655735</v>
      </c>
      <c r="K75" s="61">
        <f t="shared" si="3"/>
        <v>2.1300071038251365</v>
      </c>
      <c r="L75" s="61">
        <f t="shared" si="4"/>
        <v>2.0796527322404375</v>
      </c>
    </row>
    <row r="76" spans="2:12" x14ac:dyDescent="0.35">
      <c r="B76">
        <v>2025</v>
      </c>
      <c r="C76">
        <v>2025</v>
      </c>
      <c r="D76" s="61">
        <v>114.32</v>
      </c>
      <c r="E76" s="61">
        <v>0.94</v>
      </c>
      <c r="F76" s="61">
        <v>11.67</v>
      </c>
      <c r="G76" s="61">
        <v>122.46</v>
      </c>
      <c r="H76" s="61">
        <f t="shared" ref="H76:H77" si="7">SUM(D76:G76)</f>
        <v>249.39</v>
      </c>
      <c r="I76" s="61">
        <f t="shared" si="1"/>
        <v>126.92999999999999</v>
      </c>
      <c r="J76" s="61">
        <f t="shared" si="2"/>
        <v>4.2977071232876716</v>
      </c>
      <c r="K76" s="61">
        <f t="shared" si="3"/>
        <v>2.1873690410958901</v>
      </c>
      <c r="L76" s="61">
        <f t="shared" si="4"/>
        <v>2.1103380821917805</v>
      </c>
    </row>
    <row r="77" spans="2:12" x14ac:dyDescent="0.35">
      <c r="B77">
        <v>2026</v>
      </c>
      <c r="C77">
        <v>2026</v>
      </c>
      <c r="D77" s="61">
        <v>109.24</v>
      </c>
      <c r="E77" s="61">
        <v>0.91</v>
      </c>
      <c r="F77" s="61">
        <v>11.63</v>
      </c>
      <c r="G77" s="61">
        <v>119.74</v>
      </c>
      <c r="H77" s="61">
        <f t="shared" si="7"/>
        <v>241.51999999999998</v>
      </c>
      <c r="I77" s="61">
        <f t="shared" si="1"/>
        <v>121.77999999999999</v>
      </c>
      <c r="J77" s="61">
        <f t="shared" si="2"/>
        <v>4.1620843835616439</v>
      </c>
      <c r="K77" s="61">
        <f t="shared" si="3"/>
        <v>2.0986197260273971</v>
      </c>
      <c r="L77" s="61">
        <f t="shared" si="4"/>
        <v>2.0634646575342463</v>
      </c>
    </row>
    <row r="78" spans="2:12" x14ac:dyDescent="0.35">
      <c r="B78">
        <v>2027</v>
      </c>
      <c r="C78">
        <v>2027</v>
      </c>
      <c r="D78" s="61">
        <v>102.32</v>
      </c>
      <c r="E78" s="61">
        <v>0.9</v>
      </c>
      <c r="F78" s="61">
        <v>11.62</v>
      </c>
      <c r="G78" s="61">
        <v>120.04</v>
      </c>
      <c r="H78" s="61">
        <f t="shared" si="6"/>
        <v>234.88</v>
      </c>
      <c r="I78" s="61">
        <f t="shared" si="1"/>
        <v>114.83999999999999</v>
      </c>
      <c r="J78" s="61">
        <f t="shared" si="2"/>
        <v>4.0476580821917807</v>
      </c>
      <c r="K78" s="61">
        <f t="shared" si="3"/>
        <v>1.9790235616438354</v>
      </c>
      <c r="L78" s="61">
        <f t="shared" si="4"/>
        <v>2.0686345205479451</v>
      </c>
    </row>
  </sheetData>
  <mergeCells count="17">
    <mergeCell ref="C12:F12"/>
    <mergeCell ref="C13:F13"/>
    <mergeCell ref="C14:F14"/>
    <mergeCell ref="B15:F15"/>
    <mergeCell ref="B18:L18"/>
    <mergeCell ref="C16:F16"/>
    <mergeCell ref="C17:F17"/>
    <mergeCell ref="C11:F11"/>
    <mergeCell ref="C5:L5"/>
    <mergeCell ref="C6:L6"/>
    <mergeCell ref="C9:F9"/>
    <mergeCell ref="C10:F10"/>
    <mergeCell ref="C2:L2"/>
    <mergeCell ref="C3:L3"/>
    <mergeCell ref="B4:L4"/>
    <mergeCell ref="B7:L7"/>
    <mergeCell ref="C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0444-B066-43A3-A60A-2038059A83A0}">
  <sheetPr>
    <tabColor theme="9" tint="0.79998168889431442"/>
  </sheetPr>
  <dimension ref="B1:N39"/>
  <sheetViews>
    <sheetView workbookViewId="0">
      <selection activeCell="I14" sqref="I14"/>
    </sheetView>
  </sheetViews>
  <sheetFormatPr baseColWidth="10" defaultColWidth="11.54296875" defaultRowHeight="14.5" x14ac:dyDescent="0.35"/>
  <cols>
    <col min="1" max="1" width="9.1796875" customWidth="1"/>
    <col min="2" max="2" width="20.81640625" customWidth="1"/>
    <col min="3" max="3" width="29.26953125" customWidth="1"/>
    <col min="4" max="4" width="16" customWidth="1"/>
    <col min="5" max="5" width="16.26953125" customWidth="1"/>
    <col min="6" max="6" width="11.453125" customWidth="1"/>
    <col min="7" max="7" width="9.54296875" customWidth="1"/>
  </cols>
  <sheetData>
    <row r="1" spans="2:7" ht="15" thickBot="1" x14ac:dyDescent="0.4"/>
    <row r="2" spans="2:7" x14ac:dyDescent="0.35">
      <c r="B2" s="7" t="s">
        <v>1</v>
      </c>
      <c r="C2" s="101" t="s">
        <v>53</v>
      </c>
      <c r="D2" s="79"/>
      <c r="E2" s="79"/>
      <c r="F2" s="79"/>
      <c r="G2" s="80"/>
    </row>
    <row r="3" spans="2:7" ht="15" thickBot="1" x14ac:dyDescent="0.4">
      <c r="B3" s="10" t="s">
        <v>2</v>
      </c>
      <c r="C3" s="102" t="s">
        <v>54</v>
      </c>
      <c r="D3" s="103"/>
      <c r="E3" s="103"/>
      <c r="F3" s="103"/>
      <c r="G3" s="104"/>
    </row>
    <row r="4" spans="2:7" ht="15" thickBot="1" x14ac:dyDescent="0.4">
      <c r="B4" s="108"/>
      <c r="C4" s="108"/>
      <c r="D4" s="108"/>
      <c r="E4" s="108"/>
      <c r="F4" s="108"/>
      <c r="G4" s="108"/>
    </row>
    <row r="5" spans="2:7" x14ac:dyDescent="0.35">
      <c r="B5" s="7" t="s">
        <v>3</v>
      </c>
      <c r="C5" s="101" t="s">
        <v>55</v>
      </c>
      <c r="D5" s="79"/>
      <c r="E5" s="79"/>
      <c r="F5" s="79"/>
      <c r="G5" s="80"/>
    </row>
    <row r="6" spans="2:7" ht="15" thickBot="1" x14ac:dyDescent="0.4">
      <c r="B6" s="10" t="s">
        <v>5</v>
      </c>
      <c r="C6" s="102" t="s">
        <v>56</v>
      </c>
      <c r="D6" s="103"/>
      <c r="E6" s="103"/>
      <c r="F6" s="103"/>
      <c r="G6" s="104"/>
    </row>
    <row r="7" spans="2:7" ht="15" thickBot="1" x14ac:dyDescent="0.4">
      <c r="B7" s="109"/>
      <c r="C7" s="109"/>
      <c r="D7" s="109"/>
      <c r="E7" s="109"/>
      <c r="F7" s="109"/>
      <c r="G7" s="109"/>
    </row>
    <row r="8" spans="2:7" ht="15" thickBot="1" x14ac:dyDescent="0.4">
      <c r="B8" s="4" t="s">
        <v>7</v>
      </c>
      <c r="C8" s="122"/>
      <c r="D8" s="123"/>
      <c r="E8" s="123"/>
      <c r="F8" s="123"/>
      <c r="G8" s="123"/>
    </row>
    <row r="9" spans="2:7" x14ac:dyDescent="0.35">
      <c r="B9" s="7" t="s">
        <v>12</v>
      </c>
      <c r="C9" s="110" t="s">
        <v>57</v>
      </c>
      <c r="D9" s="111"/>
      <c r="E9" s="111"/>
      <c r="F9" s="111"/>
      <c r="G9" s="112"/>
    </row>
    <row r="10" spans="2:7" x14ac:dyDescent="0.35">
      <c r="B10" s="8" t="s">
        <v>14</v>
      </c>
      <c r="C10" s="113" t="s">
        <v>29</v>
      </c>
      <c r="D10" s="114"/>
      <c r="E10" s="114"/>
      <c r="F10" s="114"/>
      <c r="G10" s="115"/>
    </row>
    <row r="11" spans="2:7" x14ac:dyDescent="0.35">
      <c r="B11" s="9" t="s">
        <v>8</v>
      </c>
      <c r="C11" s="116" t="s">
        <v>73</v>
      </c>
      <c r="D11" s="117"/>
      <c r="E11" s="117"/>
      <c r="F11" s="117"/>
      <c r="G11" s="118"/>
    </row>
    <row r="12" spans="2:7" ht="15" thickBot="1" x14ac:dyDescent="0.4">
      <c r="B12" s="16" t="s">
        <v>10</v>
      </c>
      <c r="C12" s="119" t="s">
        <v>74</v>
      </c>
      <c r="D12" s="120"/>
      <c r="E12" s="120"/>
      <c r="F12" s="120"/>
      <c r="G12" s="121"/>
    </row>
    <row r="13" spans="2:7" ht="15" thickBot="1" x14ac:dyDescent="0.4">
      <c r="B13" s="124"/>
      <c r="C13" s="124"/>
      <c r="D13" s="124"/>
      <c r="E13" s="124"/>
      <c r="F13" s="124"/>
      <c r="G13" s="124"/>
    </row>
    <row r="14" spans="2:7" x14ac:dyDescent="0.35">
      <c r="B14" s="7" t="s">
        <v>16</v>
      </c>
      <c r="C14" s="105" t="s">
        <v>17</v>
      </c>
      <c r="D14" s="106"/>
      <c r="E14" s="106"/>
      <c r="F14" s="106"/>
      <c r="G14" s="107"/>
    </row>
    <row r="15" spans="2:7" ht="15" thickBot="1" x14ac:dyDescent="0.4">
      <c r="B15" s="10" t="s">
        <v>18</v>
      </c>
      <c r="C15" s="98" t="s">
        <v>19</v>
      </c>
      <c r="D15" s="99"/>
      <c r="E15" s="99"/>
      <c r="F15" s="99"/>
      <c r="G15" s="100"/>
    </row>
    <row r="16" spans="2:7" ht="15" thickBot="1" x14ac:dyDescent="0.4">
      <c r="B16" s="72"/>
      <c r="C16" s="72"/>
      <c r="D16" s="72"/>
      <c r="E16" s="72"/>
      <c r="F16" s="72"/>
      <c r="G16" s="72"/>
    </row>
    <row r="17" spans="2:14" x14ac:dyDescent="0.35">
      <c r="B17" s="28" t="s">
        <v>58</v>
      </c>
      <c r="C17" s="125" t="s">
        <v>75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7"/>
    </row>
    <row r="18" spans="2:14" ht="15" thickBot="1" x14ac:dyDescent="0.4">
      <c r="B18" s="29" t="s">
        <v>59</v>
      </c>
      <c r="C18" s="128" t="s">
        <v>76</v>
      </c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0"/>
    </row>
    <row r="19" spans="2:14" ht="15" thickBot="1" x14ac:dyDescent="0.4">
      <c r="B19" s="73"/>
      <c r="C19" s="73"/>
      <c r="D19" s="73"/>
      <c r="E19" s="73"/>
      <c r="F19" s="73"/>
      <c r="G19" s="73"/>
    </row>
    <row r="20" spans="2:14" ht="43.5" x14ac:dyDescent="0.35">
      <c r="B20" s="2" t="s">
        <v>20</v>
      </c>
      <c r="C20" s="30"/>
      <c r="D20" s="35" t="s">
        <v>60</v>
      </c>
      <c r="E20" s="35" t="s">
        <v>71</v>
      </c>
      <c r="F20" s="35" t="s">
        <v>61</v>
      </c>
      <c r="G20" s="35" t="s">
        <v>40</v>
      </c>
      <c r="H20" s="31" t="s">
        <v>62</v>
      </c>
      <c r="I20" s="37" t="s">
        <v>48</v>
      </c>
      <c r="J20" s="38" t="s">
        <v>70</v>
      </c>
    </row>
    <row r="21" spans="2:14" ht="44" thickBot="1" x14ac:dyDescent="0.4">
      <c r="B21" s="14"/>
      <c r="C21" s="32" t="s">
        <v>23</v>
      </c>
      <c r="D21" s="6" t="s">
        <v>63</v>
      </c>
      <c r="E21" s="6" t="s">
        <v>72</v>
      </c>
      <c r="F21" s="6" t="s">
        <v>64</v>
      </c>
      <c r="G21" s="6" t="s">
        <v>48</v>
      </c>
      <c r="H21" s="6" t="s">
        <v>65</v>
      </c>
      <c r="I21" s="39" t="s">
        <v>48</v>
      </c>
      <c r="J21" s="40"/>
    </row>
    <row r="22" spans="2:14" x14ac:dyDescent="0.35">
      <c r="B22">
        <v>2010</v>
      </c>
      <c r="C22">
        <v>2010</v>
      </c>
      <c r="D22" s="36">
        <v>134.6885194887499</v>
      </c>
      <c r="E22" s="36">
        <v>0</v>
      </c>
      <c r="F22" s="36">
        <v>0</v>
      </c>
      <c r="G22" s="36">
        <f t="shared" ref="G22:G38" si="0">SUM(D22:F22)</f>
        <v>134.6885194887499</v>
      </c>
      <c r="H22" s="15">
        <v>41.244042397133555</v>
      </c>
      <c r="I22" s="15">
        <f>SUM(G22:H22)</f>
        <v>175.93256188588344</v>
      </c>
      <c r="J22" s="41"/>
    </row>
    <row r="23" spans="2:14" x14ac:dyDescent="0.35">
      <c r="B23">
        <v>2011</v>
      </c>
      <c r="C23">
        <v>2011</v>
      </c>
      <c r="D23" s="36">
        <v>164.49295490543142</v>
      </c>
      <c r="E23" s="36">
        <v>0</v>
      </c>
      <c r="F23" s="36">
        <v>0</v>
      </c>
      <c r="G23" s="36">
        <f t="shared" si="0"/>
        <v>164.49295490543142</v>
      </c>
      <c r="H23" s="15">
        <v>44.645442840057875</v>
      </c>
      <c r="I23" s="15">
        <f t="shared" ref="I23:I39" si="1">SUM(G23:H23)</f>
        <v>209.1383977454893</v>
      </c>
      <c r="J23" s="41"/>
    </row>
    <row r="24" spans="2:14" x14ac:dyDescent="0.35">
      <c r="B24">
        <v>2012</v>
      </c>
      <c r="C24">
        <v>2012</v>
      </c>
      <c r="D24" s="36">
        <v>200.35665005138108</v>
      </c>
      <c r="E24" s="36">
        <v>0</v>
      </c>
      <c r="F24" s="36">
        <v>0</v>
      </c>
      <c r="G24" s="36">
        <f t="shared" si="0"/>
        <v>200.35665005138108</v>
      </c>
      <c r="H24" s="15">
        <v>41.599236131022352</v>
      </c>
      <c r="I24" s="15">
        <f t="shared" si="1"/>
        <v>241.95588618240345</v>
      </c>
      <c r="J24" s="41"/>
    </row>
    <row r="25" spans="2:14" x14ac:dyDescent="0.35">
      <c r="B25">
        <v>2013</v>
      </c>
      <c r="C25">
        <v>2013</v>
      </c>
      <c r="D25" s="36">
        <v>231.28794258264361</v>
      </c>
      <c r="E25" s="36">
        <v>0</v>
      </c>
      <c r="F25" s="36">
        <v>0</v>
      </c>
      <c r="G25" s="36">
        <f t="shared" si="0"/>
        <v>231.28794258264361</v>
      </c>
      <c r="H25" s="15">
        <v>52.356636643851928</v>
      </c>
      <c r="I25" s="15">
        <f t="shared" si="1"/>
        <v>283.64457922649552</v>
      </c>
      <c r="J25" s="41"/>
    </row>
    <row r="26" spans="2:14" x14ac:dyDescent="0.35">
      <c r="B26">
        <v>2014</v>
      </c>
      <c r="C26">
        <v>2014</v>
      </c>
      <c r="D26" s="36">
        <v>215.5186786845662</v>
      </c>
      <c r="E26" s="36">
        <v>1.3152001804044946E-3</v>
      </c>
      <c r="F26" s="36">
        <v>0</v>
      </c>
      <c r="G26" s="36">
        <f t="shared" si="0"/>
        <v>215.51999388474661</v>
      </c>
      <c r="H26" s="15">
        <v>49.885325590320726</v>
      </c>
      <c r="I26" s="15">
        <f t="shared" si="1"/>
        <v>265.40531947506736</v>
      </c>
      <c r="J26" s="41"/>
    </row>
    <row r="27" spans="2:14" x14ac:dyDescent="0.35">
      <c r="B27">
        <v>2015</v>
      </c>
      <c r="C27">
        <v>2015</v>
      </c>
      <c r="D27" s="36">
        <v>200.9308741438567</v>
      </c>
      <c r="E27" s="36">
        <v>3.862742929848E-3</v>
      </c>
      <c r="F27" s="36">
        <v>0</v>
      </c>
      <c r="G27" s="36">
        <f t="shared" si="0"/>
        <v>200.93473688678654</v>
      </c>
      <c r="H27" s="15">
        <v>43.634663495567999</v>
      </c>
      <c r="I27" s="15">
        <f t="shared" si="1"/>
        <v>244.56940038235453</v>
      </c>
      <c r="J27" s="41"/>
    </row>
    <row r="28" spans="2:14" x14ac:dyDescent="0.35">
      <c r="B28">
        <v>2016</v>
      </c>
      <c r="C28">
        <v>2016</v>
      </c>
      <c r="D28" s="36">
        <v>163.24438814339612</v>
      </c>
      <c r="E28" s="36">
        <v>6.2141939025868714E-3</v>
      </c>
      <c r="F28" s="36">
        <v>0</v>
      </c>
      <c r="G28" s="36">
        <f t="shared" si="0"/>
        <v>163.25060233729872</v>
      </c>
      <c r="H28" s="15">
        <v>27.606308465397682</v>
      </c>
      <c r="I28" s="15">
        <f t="shared" si="1"/>
        <v>190.8569108026964</v>
      </c>
      <c r="J28" s="41"/>
    </row>
    <row r="29" spans="2:14" x14ac:dyDescent="0.35">
      <c r="B29">
        <v>2017</v>
      </c>
      <c r="C29">
        <v>2017</v>
      </c>
      <c r="D29" s="36">
        <v>144.1407238504797</v>
      </c>
      <c r="E29" s="36">
        <v>1.4096265668165688</v>
      </c>
      <c r="F29" s="36">
        <v>0</v>
      </c>
      <c r="G29" s="36">
        <f t="shared" si="0"/>
        <v>145.55035041729627</v>
      </c>
      <c r="H29" s="15">
        <v>23.233782738318482</v>
      </c>
      <c r="I29" s="15">
        <f t="shared" si="1"/>
        <v>168.78413315561477</v>
      </c>
      <c r="J29" s="41"/>
    </row>
    <row r="30" spans="2:14" x14ac:dyDescent="0.35">
      <c r="B30">
        <v>2018</v>
      </c>
      <c r="C30">
        <v>2018</v>
      </c>
      <c r="D30" s="36">
        <v>131.7133573201061</v>
      </c>
      <c r="E30" s="36">
        <v>13.757161320264311</v>
      </c>
      <c r="F30" s="36">
        <v>0</v>
      </c>
      <c r="G30" s="36">
        <f t="shared" si="0"/>
        <v>145.47051864037041</v>
      </c>
      <c r="H30" s="15">
        <v>29.93684636897601</v>
      </c>
      <c r="I30" s="15">
        <f t="shared" si="1"/>
        <v>175.40736500934642</v>
      </c>
      <c r="J30" s="41"/>
    </row>
    <row r="31" spans="2:14" x14ac:dyDescent="0.35">
      <c r="B31">
        <v>2019</v>
      </c>
      <c r="C31">
        <v>2019</v>
      </c>
      <c r="D31" s="36">
        <v>151.1129670182444</v>
      </c>
      <c r="E31" s="36">
        <v>18.079589200534052</v>
      </c>
      <c r="F31" s="36">
        <v>0</v>
      </c>
      <c r="G31" s="36">
        <f t="shared" si="0"/>
        <v>169.19255621877846</v>
      </c>
      <c r="H31" s="15">
        <v>31.389809532043316</v>
      </c>
      <c r="I31" s="15">
        <f t="shared" si="1"/>
        <v>200.58236575082179</v>
      </c>
      <c r="J31" s="41"/>
    </row>
    <row r="32" spans="2:14" x14ac:dyDescent="0.35">
      <c r="B32">
        <v>2020</v>
      </c>
      <c r="C32">
        <v>2020</v>
      </c>
      <c r="D32" s="36">
        <v>149.02774364196398</v>
      </c>
      <c r="E32" s="36">
        <v>17.148237552204002</v>
      </c>
      <c r="F32" s="36">
        <v>0</v>
      </c>
      <c r="G32" s="36">
        <f t="shared" si="0"/>
        <v>166.17598119416797</v>
      </c>
      <c r="H32" s="15">
        <v>24.049050565812834</v>
      </c>
      <c r="I32" s="15">
        <f t="shared" si="1"/>
        <v>190.22503175998082</v>
      </c>
      <c r="J32" s="41"/>
    </row>
    <row r="33" spans="2:10" x14ac:dyDescent="0.35">
      <c r="B33">
        <v>2021</v>
      </c>
      <c r="C33">
        <v>2021</v>
      </c>
      <c r="D33" s="36">
        <v>140.30844532399996</v>
      </c>
      <c r="E33" s="36">
        <v>17.233626575999999</v>
      </c>
      <c r="F33" s="36">
        <v>0.59265562799999982</v>
      </c>
      <c r="G33" s="36">
        <f t="shared" si="0"/>
        <v>158.13472752799996</v>
      </c>
      <c r="H33" s="15">
        <v>27.852594831999998</v>
      </c>
      <c r="I33" s="15">
        <f t="shared" si="1"/>
        <v>185.98732235999995</v>
      </c>
      <c r="J33" s="41">
        <v>182.59741801799998</v>
      </c>
    </row>
    <row r="34" spans="2:10" x14ac:dyDescent="0.35">
      <c r="B34">
        <v>2022</v>
      </c>
      <c r="C34">
        <v>2022</v>
      </c>
      <c r="D34" s="36">
        <v>121.176284</v>
      </c>
      <c r="E34" s="36">
        <v>26.175696999999996</v>
      </c>
      <c r="F34" s="36">
        <v>1.7507809999999999</v>
      </c>
      <c r="G34" s="36">
        <f t="shared" si="0"/>
        <v>149.10276199999998</v>
      </c>
      <c r="H34" s="15">
        <v>23.104225</v>
      </c>
      <c r="I34" s="15">
        <f t="shared" si="1"/>
        <v>172.20698699999997</v>
      </c>
      <c r="J34" s="41">
        <v>162.28059372000001</v>
      </c>
    </row>
    <row r="35" spans="2:10" x14ac:dyDescent="0.35">
      <c r="B35">
        <v>2023</v>
      </c>
      <c r="C35">
        <v>2023</v>
      </c>
      <c r="D35" s="36">
        <v>112.90596799999999</v>
      </c>
      <c r="E35" s="36">
        <v>21.702760999999995</v>
      </c>
      <c r="F35" s="36">
        <v>31.436431999999996</v>
      </c>
      <c r="G35" s="36">
        <f t="shared" si="0"/>
        <v>166.04516099999998</v>
      </c>
      <c r="H35" s="15">
        <v>23.220663999999996</v>
      </c>
      <c r="I35" s="15">
        <f t="shared" si="1"/>
        <v>189.26582499999998</v>
      </c>
      <c r="J35" s="41">
        <v>174.98493201599999</v>
      </c>
    </row>
    <row r="36" spans="2:10" x14ac:dyDescent="0.35">
      <c r="B36">
        <v>2024</v>
      </c>
      <c r="C36">
        <v>2024</v>
      </c>
      <c r="D36" s="36">
        <v>110.32647699999998</v>
      </c>
      <c r="E36" s="36">
        <v>17.330528999999999</v>
      </c>
      <c r="F36" s="36">
        <v>44.435639999999992</v>
      </c>
      <c r="G36" s="36">
        <f t="shared" si="0"/>
        <v>172.09264599999997</v>
      </c>
      <c r="H36" s="15">
        <v>26.122197999999997</v>
      </c>
      <c r="I36" s="15">
        <f t="shared" si="1"/>
        <v>198.21484399999997</v>
      </c>
      <c r="J36" s="41">
        <v>189.72558071999998</v>
      </c>
    </row>
    <row r="37" spans="2:10" x14ac:dyDescent="0.35">
      <c r="B37">
        <v>2025</v>
      </c>
      <c r="C37">
        <v>2025</v>
      </c>
      <c r="D37" s="36">
        <v>100.39664299999998</v>
      </c>
      <c r="E37" s="36">
        <v>7.2706189999999991</v>
      </c>
      <c r="F37" s="36">
        <v>65.003382999999999</v>
      </c>
      <c r="G37" s="36">
        <f t="shared" si="0"/>
        <v>172.67064499999998</v>
      </c>
      <c r="H37" s="15">
        <v>28.919880999999997</v>
      </c>
      <c r="I37" s="15">
        <f t="shared" si="1"/>
        <v>201.59052599999998</v>
      </c>
      <c r="J37" s="36">
        <v>202.31260515</v>
      </c>
    </row>
    <row r="38" spans="2:10" x14ac:dyDescent="0.35">
      <c r="B38">
        <v>2026</v>
      </c>
      <c r="C38">
        <v>2026</v>
      </c>
      <c r="D38" s="36">
        <v>89.547884999999994</v>
      </c>
      <c r="E38" s="36">
        <v>2.9550329999999998</v>
      </c>
      <c r="F38" s="36">
        <v>71.444242999999986</v>
      </c>
      <c r="G38" s="36">
        <f t="shared" si="0"/>
        <v>163.94716099999999</v>
      </c>
      <c r="H38" s="15">
        <v>30.088466999999998</v>
      </c>
      <c r="I38" s="15">
        <f t="shared" si="1"/>
        <v>194.035628</v>
      </c>
      <c r="J38" s="36">
        <v>191.13334711199997</v>
      </c>
    </row>
    <row r="39" spans="2:10" x14ac:dyDescent="0.35">
      <c r="B39">
        <v>2027</v>
      </c>
      <c r="C39">
        <v>2027</v>
      </c>
      <c r="D39" s="15">
        <v>92.708522000000002</v>
      </c>
      <c r="E39" s="15">
        <v>2.4756399999999998</v>
      </c>
      <c r="F39" s="15">
        <v>62.539282</v>
      </c>
      <c r="G39" s="36">
        <f>SUM(D39:F39)</f>
        <v>157.723444</v>
      </c>
      <c r="H39" s="15">
        <v>30.169239999999999</v>
      </c>
      <c r="I39" s="15">
        <f t="shared" si="1"/>
        <v>187.892684</v>
      </c>
      <c r="J39" s="41"/>
    </row>
  </sheetData>
  <mergeCells count="18">
    <mergeCell ref="B19:G19"/>
    <mergeCell ref="C5:G5"/>
    <mergeCell ref="C6:G6"/>
    <mergeCell ref="C17:N17"/>
    <mergeCell ref="C18:N18"/>
    <mergeCell ref="B16:G16"/>
    <mergeCell ref="C2:G2"/>
    <mergeCell ref="C3:G3"/>
    <mergeCell ref="C14:G14"/>
    <mergeCell ref="C15:G15"/>
    <mergeCell ref="B4:G4"/>
    <mergeCell ref="B7:G7"/>
    <mergeCell ref="C9:G9"/>
    <mergeCell ref="C10:G10"/>
    <mergeCell ref="C11:G11"/>
    <mergeCell ref="C12:G12"/>
    <mergeCell ref="C8:G8"/>
    <mergeCell ref="B13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7B34-4B08-4328-B5E5-A62961E57BA8}">
  <sheetPr>
    <tabColor theme="9" tint="0.79998168889431442"/>
  </sheetPr>
  <dimension ref="A1:H38"/>
  <sheetViews>
    <sheetView workbookViewId="0">
      <selection activeCell="E31" sqref="E31"/>
    </sheetView>
  </sheetViews>
  <sheetFormatPr baseColWidth="10" defaultColWidth="11.453125" defaultRowHeight="14.5" x14ac:dyDescent="0.35"/>
  <cols>
    <col min="1" max="1" width="9.1796875" customWidth="1"/>
    <col min="2" max="2" width="20.81640625" customWidth="1"/>
    <col min="3" max="4" width="14.7265625" customWidth="1"/>
    <col min="5" max="5" width="14.81640625" customWidth="1"/>
  </cols>
  <sheetData>
    <row r="1" spans="1:8" ht="15" thickBot="1" x14ac:dyDescent="0.4">
      <c r="A1" t="s">
        <v>0</v>
      </c>
    </row>
    <row r="2" spans="1:8" x14ac:dyDescent="0.35">
      <c r="B2" s="7" t="s">
        <v>1</v>
      </c>
      <c r="C2" s="132" t="s">
        <v>77</v>
      </c>
      <c r="D2" s="133"/>
      <c r="E2" s="134"/>
    </row>
    <row r="3" spans="1:8" ht="15" thickBot="1" x14ac:dyDescent="0.4">
      <c r="B3" s="10" t="s">
        <v>2</v>
      </c>
      <c r="C3" s="135" t="s">
        <v>78</v>
      </c>
      <c r="D3" s="136"/>
      <c r="E3" s="137"/>
    </row>
    <row r="4" spans="1:8" ht="15" thickBot="1" x14ac:dyDescent="0.4">
      <c r="B4" s="72"/>
      <c r="C4" s="72"/>
      <c r="D4" s="72"/>
      <c r="E4" s="72"/>
      <c r="F4" s="1"/>
      <c r="G4" s="1"/>
      <c r="H4" s="1"/>
    </row>
    <row r="5" spans="1:8" ht="16.5" x14ac:dyDescent="0.35">
      <c r="B5" s="7" t="s">
        <v>3</v>
      </c>
      <c r="C5" s="132" t="s">
        <v>4</v>
      </c>
      <c r="D5" s="133"/>
      <c r="E5" s="134"/>
    </row>
    <row r="6" spans="1:8" ht="17" thickBot="1" x14ac:dyDescent="0.4">
      <c r="B6" s="10" t="s">
        <v>5</v>
      </c>
      <c r="C6" s="135" t="s">
        <v>6</v>
      </c>
      <c r="D6" s="136"/>
      <c r="E6" s="137"/>
    </row>
    <row r="7" spans="1:8" ht="15" thickBot="1" x14ac:dyDescent="0.4">
      <c r="B7" s="73"/>
      <c r="C7" s="73"/>
      <c r="D7" s="73"/>
      <c r="E7" s="73"/>
    </row>
    <row r="8" spans="1:8" ht="15" thickBot="1" x14ac:dyDescent="0.4">
      <c r="B8" s="4" t="s">
        <v>7</v>
      </c>
      <c r="C8" s="141"/>
      <c r="D8" s="94"/>
      <c r="E8" s="94"/>
    </row>
    <row r="9" spans="1:8" x14ac:dyDescent="0.35">
      <c r="B9" s="7" t="s">
        <v>8</v>
      </c>
      <c r="C9" s="138" t="s">
        <v>9</v>
      </c>
      <c r="D9" s="139"/>
      <c r="E9" s="140"/>
    </row>
    <row r="10" spans="1:8" x14ac:dyDescent="0.35">
      <c r="B10" s="8" t="s">
        <v>10</v>
      </c>
      <c r="C10" s="87" t="s">
        <v>11</v>
      </c>
      <c r="D10" s="88"/>
      <c r="E10" s="142"/>
    </row>
    <row r="11" spans="1:8" ht="16.5" x14ac:dyDescent="0.35">
      <c r="B11" s="9" t="s">
        <v>12</v>
      </c>
      <c r="C11" s="143" t="s">
        <v>13</v>
      </c>
      <c r="D11" s="144"/>
      <c r="E11" s="145"/>
    </row>
    <row r="12" spans="1:8" ht="17" thickBot="1" x14ac:dyDescent="0.4">
      <c r="B12" s="10" t="s">
        <v>14</v>
      </c>
      <c r="C12" s="146" t="s">
        <v>15</v>
      </c>
      <c r="D12" s="147"/>
      <c r="E12" s="148"/>
    </row>
    <row r="13" spans="1:8" ht="15" thickBot="1" x14ac:dyDescent="0.4">
      <c r="B13" s="72"/>
      <c r="C13" s="72"/>
      <c r="D13" s="72"/>
      <c r="E13" s="72"/>
    </row>
    <row r="14" spans="1:8" x14ac:dyDescent="0.35">
      <c r="B14" s="7" t="s">
        <v>16</v>
      </c>
      <c r="C14" s="149" t="s">
        <v>17</v>
      </c>
      <c r="D14" s="150"/>
      <c r="E14" s="151"/>
    </row>
    <row r="15" spans="1:8" ht="15" thickBot="1" x14ac:dyDescent="0.4">
      <c r="B15" s="10" t="s">
        <v>18</v>
      </c>
      <c r="C15" s="152" t="s">
        <v>19</v>
      </c>
      <c r="D15" s="153"/>
      <c r="E15" s="154"/>
    </row>
    <row r="16" spans="1:8" x14ac:dyDescent="0.35">
      <c r="B16" s="73"/>
      <c r="C16" s="73"/>
      <c r="D16" s="73"/>
      <c r="E16" s="73"/>
    </row>
    <row r="17" spans="2:5" ht="15" thickBot="1" x14ac:dyDescent="0.4">
      <c r="B17" s="131"/>
      <c r="C17" s="131"/>
      <c r="D17" s="131"/>
      <c r="E17" s="131"/>
    </row>
    <row r="18" spans="2:5" x14ac:dyDescent="0.35">
      <c r="B18" s="7" t="s">
        <v>20</v>
      </c>
      <c r="C18" s="18" t="s">
        <v>21</v>
      </c>
      <c r="D18" s="18"/>
      <c r="E18" s="19" t="s">
        <v>22</v>
      </c>
    </row>
    <row r="19" spans="2:5" ht="15" thickBot="1" x14ac:dyDescent="0.4">
      <c r="B19" s="17" t="s">
        <v>23</v>
      </c>
      <c r="C19" s="20" t="s">
        <v>21</v>
      </c>
      <c r="D19" s="20"/>
      <c r="E19" s="21" t="s">
        <v>24</v>
      </c>
    </row>
    <row r="20" spans="2:5" x14ac:dyDescent="0.35">
      <c r="B20" t="s">
        <v>79</v>
      </c>
      <c r="C20" s="60">
        <v>9</v>
      </c>
      <c r="E20" s="60">
        <v>20.5</v>
      </c>
    </row>
    <row r="21" spans="2:5" x14ac:dyDescent="0.35">
      <c r="B21" t="s">
        <v>80</v>
      </c>
      <c r="C21" s="60">
        <v>4.4223192999999998</v>
      </c>
      <c r="E21" s="60">
        <v>8.2128786999999992</v>
      </c>
    </row>
    <row r="22" spans="2:5" x14ac:dyDescent="0.35">
      <c r="B22" t="s">
        <v>81</v>
      </c>
      <c r="C22" s="60">
        <v>3.450704</v>
      </c>
      <c r="E22" s="60">
        <v>8.899184</v>
      </c>
    </row>
    <row r="23" spans="2:5" x14ac:dyDescent="0.35">
      <c r="B23" t="s">
        <v>82</v>
      </c>
      <c r="C23" s="60">
        <v>3.2428999999999997</v>
      </c>
      <c r="E23" s="60">
        <v>9.5143000000000004</v>
      </c>
    </row>
    <row r="24" spans="2:5" x14ac:dyDescent="0.35">
      <c r="B24" t="s">
        <v>83</v>
      </c>
      <c r="C24" s="60">
        <v>1.4550000000000001</v>
      </c>
      <c r="E24" s="60">
        <v>7.3800000000000008</v>
      </c>
    </row>
    <row r="25" spans="2:5" x14ac:dyDescent="0.35">
      <c r="B25" t="s">
        <v>84</v>
      </c>
      <c r="C25" s="60">
        <v>2.23706</v>
      </c>
      <c r="E25" s="60">
        <v>5.8870100000000001</v>
      </c>
    </row>
    <row r="26" spans="2:5" x14ac:dyDescent="0.35">
      <c r="B26" t="s">
        <v>85</v>
      </c>
      <c r="C26" s="60">
        <v>2.2700900000000002</v>
      </c>
      <c r="E26" s="60">
        <v>4.2417999999999996</v>
      </c>
    </row>
    <row r="27" spans="2:5" x14ac:dyDescent="0.35">
      <c r="B27" t="s">
        <v>86</v>
      </c>
      <c r="C27" s="60">
        <v>1.1000000000000001</v>
      </c>
      <c r="E27" s="60">
        <v>2.4899999999999998</v>
      </c>
    </row>
    <row r="28" spans="2:5" x14ac:dyDescent="0.35">
      <c r="B28" s="62" t="s">
        <v>87</v>
      </c>
      <c r="C28" s="60">
        <v>0.55530100000000004</v>
      </c>
      <c r="E28" s="60">
        <v>1.2657130000000001</v>
      </c>
    </row>
    <row r="29" spans="2:5" x14ac:dyDescent="0.35">
      <c r="B29" t="s">
        <v>88</v>
      </c>
      <c r="C29" s="60">
        <v>0.68400000000000005</v>
      </c>
      <c r="E29" s="60">
        <v>0.98799999999999999</v>
      </c>
    </row>
    <row r="30" spans="2:5" x14ac:dyDescent="0.35">
      <c r="B30" t="s">
        <v>89</v>
      </c>
    </row>
    <row r="38" spans="2:2" x14ac:dyDescent="0.35">
      <c r="B38" s="33"/>
    </row>
  </sheetData>
  <mergeCells count="16">
    <mergeCell ref="B16:E16"/>
    <mergeCell ref="B17:E17"/>
    <mergeCell ref="C2:E2"/>
    <mergeCell ref="C3:E3"/>
    <mergeCell ref="C5:E5"/>
    <mergeCell ref="C6:E6"/>
    <mergeCell ref="C9:E9"/>
    <mergeCell ref="B7:E7"/>
    <mergeCell ref="C8:E8"/>
    <mergeCell ref="B4:E4"/>
    <mergeCell ref="C10:E10"/>
    <mergeCell ref="C11:E11"/>
    <mergeCell ref="C12:E12"/>
    <mergeCell ref="C14:E14"/>
    <mergeCell ref="C15:E15"/>
    <mergeCell ref="B13:E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A9D0-138A-4CC7-A048-FF3A06336F6F}">
  <sheetPr>
    <tabColor theme="9" tint="0.79998168889431442"/>
  </sheetPr>
  <dimension ref="A1:O97"/>
  <sheetViews>
    <sheetView workbookViewId="0">
      <selection activeCell="F17" sqref="F17"/>
    </sheetView>
  </sheetViews>
  <sheetFormatPr baseColWidth="10" defaultColWidth="11.453125" defaultRowHeight="14.5" x14ac:dyDescent="0.35"/>
  <cols>
    <col min="4" max="4" width="27.1796875" customWidth="1"/>
    <col min="5" max="5" width="24" customWidth="1"/>
    <col min="6" max="6" width="27.54296875" customWidth="1"/>
  </cols>
  <sheetData>
    <row r="1" spans="1:15" x14ac:dyDescent="0.35">
      <c r="D1" s="42"/>
      <c r="E1" s="43"/>
      <c r="F1" s="43"/>
    </row>
    <row r="2" spans="1:15" x14ac:dyDescent="0.35">
      <c r="B2" s="1"/>
      <c r="C2" s="1"/>
      <c r="D2" s="44"/>
      <c r="E2" s="44"/>
      <c r="F2" s="44"/>
      <c r="G2" s="1"/>
      <c r="H2" s="1"/>
      <c r="I2" s="1"/>
      <c r="J2" s="1"/>
      <c r="K2" s="1"/>
      <c r="L2" s="1"/>
      <c r="M2" s="1"/>
      <c r="N2" s="1"/>
      <c r="O2" s="1"/>
    </row>
    <row r="3" spans="1:15" x14ac:dyDescent="0.35">
      <c r="B3" s="45" t="s">
        <v>3</v>
      </c>
      <c r="C3" s="46"/>
      <c r="D3" s="158" t="s">
        <v>90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</row>
    <row r="4" spans="1:15" x14ac:dyDescent="0.35">
      <c r="B4" s="47" t="s">
        <v>5</v>
      </c>
      <c r="C4" s="48"/>
      <c r="D4" s="161" t="s">
        <v>91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3"/>
    </row>
    <row r="5" spans="1:15" x14ac:dyDescent="0.35">
      <c r="B5" s="1"/>
      <c r="C5" s="1"/>
      <c r="D5" s="43"/>
      <c r="E5" s="49"/>
      <c r="F5" s="43"/>
      <c r="G5" s="3"/>
    </row>
    <row r="6" spans="1:15" x14ac:dyDescent="0.35">
      <c r="B6" s="45" t="s">
        <v>7</v>
      </c>
      <c r="C6" s="50"/>
      <c r="D6" s="43"/>
      <c r="E6" s="43"/>
      <c r="F6" s="49"/>
      <c r="H6" s="3"/>
    </row>
    <row r="7" spans="1:15" x14ac:dyDescent="0.35">
      <c r="B7" s="45" t="s">
        <v>8</v>
      </c>
      <c r="C7" s="51"/>
      <c r="D7" s="164" t="s">
        <v>66</v>
      </c>
      <c r="E7" s="165"/>
      <c r="F7" s="165"/>
      <c r="G7" s="165"/>
      <c r="H7" s="3"/>
    </row>
    <row r="8" spans="1:15" x14ac:dyDescent="0.35">
      <c r="B8" s="47" t="s">
        <v>10</v>
      </c>
      <c r="C8" s="52"/>
      <c r="D8" s="166" t="s">
        <v>67</v>
      </c>
      <c r="E8" s="157"/>
      <c r="F8" s="157"/>
      <c r="G8" s="157"/>
      <c r="H8" s="3"/>
    </row>
    <row r="9" spans="1:15" x14ac:dyDescent="0.35">
      <c r="B9" s="45"/>
      <c r="C9" s="51"/>
      <c r="D9" s="167"/>
      <c r="E9" s="155"/>
      <c r="F9" s="155"/>
      <c r="G9" s="155"/>
      <c r="H9" s="3"/>
    </row>
    <row r="10" spans="1:15" x14ac:dyDescent="0.35">
      <c r="B10" s="47"/>
      <c r="C10" s="52"/>
      <c r="D10" s="168"/>
      <c r="E10" s="169"/>
      <c r="F10" s="169"/>
      <c r="G10" s="169"/>
      <c r="H10" s="3"/>
    </row>
    <row r="11" spans="1:15" x14ac:dyDescent="0.35">
      <c r="B11" s="1"/>
      <c r="C11" s="1"/>
      <c r="D11" s="43"/>
      <c r="E11" s="43"/>
      <c r="F11" s="49"/>
      <c r="H11" s="3"/>
    </row>
    <row r="12" spans="1:15" x14ac:dyDescent="0.35">
      <c r="B12" s="45" t="s">
        <v>16</v>
      </c>
      <c r="C12" s="45"/>
      <c r="D12" s="155" t="s">
        <v>17</v>
      </c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5" x14ac:dyDescent="0.35">
      <c r="B13" s="47" t="s">
        <v>18</v>
      </c>
      <c r="C13" s="47"/>
      <c r="D13" s="157" t="s">
        <v>19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</row>
    <row r="14" spans="1:15" x14ac:dyDescent="0.35">
      <c r="B14" s="1"/>
      <c r="C14" s="1"/>
      <c r="D14" s="43"/>
      <c r="E14" s="43"/>
      <c r="F14" s="43"/>
    </row>
    <row r="15" spans="1:15" s="58" customFormat="1" ht="43.5" x14ac:dyDescent="0.35">
      <c r="A15" s="53"/>
      <c r="B15" s="54" t="s">
        <v>20</v>
      </c>
      <c r="C15" s="54" t="s">
        <v>92</v>
      </c>
      <c r="D15" s="55" t="s">
        <v>94</v>
      </c>
      <c r="E15" s="55" t="s">
        <v>97</v>
      </c>
      <c r="F15" s="55" t="s">
        <v>95</v>
      </c>
      <c r="G15" s="56"/>
      <c r="H15" s="55"/>
      <c r="I15" s="57"/>
      <c r="J15" s="57"/>
      <c r="K15" s="57"/>
      <c r="L15" s="57"/>
      <c r="M15" s="57"/>
      <c r="N15" s="57"/>
      <c r="O15" s="57"/>
    </row>
    <row r="16" spans="1:15" s="58" customFormat="1" ht="43.5" x14ac:dyDescent="0.35">
      <c r="B16" s="64" t="s">
        <v>23</v>
      </c>
      <c r="C16" s="64" t="s">
        <v>93</v>
      </c>
      <c r="D16" s="65" t="s">
        <v>96</v>
      </c>
      <c r="E16" s="65" t="s">
        <v>98</v>
      </c>
      <c r="F16" s="65" t="s">
        <v>99</v>
      </c>
      <c r="G16" s="66"/>
      <c r="H16" s="66"/>
      <c r="I16" s="66"/>
      <c r="J16" s="66"/>
      <c r="K16" s="66"/>
      <c r="L16" s="66"/>
      <c r="M16" s="66"/>
      <c r="N16" s="66"/>
      <c r="O16" s="66"/>
    </row>
    <row r="17" spans="2:3" x14ac:dyDescent="0.35">
      <c r="B17" s="34">
        <v>1970</v>
      </c>
    </row>
    <row r="18" spans="2:3" x14ac:dyDescent="0.35">
      <c r="B18" s="34">
        <v>1971</v>
      </c>
      <c r="C18">
        <v>0.35711799999999999</v>
      </c>
    </row>
    <row r="19" spans="2:3" x14ac:dyDescent="0.35">
      <c r="B19" s="34">
        <v>1972</v>
      </c>
      <c r="C19">
        <v>1.92702</v>
      </c>
    </row>
    <row r="20" spans="2:3" x14ac:dyDescent="0.35">
      <c r="B20" s="34">
        <v>1973</v>
      </c>
      <c r="C20">
        <v>1.8695200000000001</v>
      </c>
    </row>
    <row r="21" spans="2:3" x14ac:dyDescent="0.35">
      <c r="B21" s="34">
        <v>1974</v>
      </c>
      <c r="C21">
        <v>2.0141680000000002</v>
      </c>
    </row>
    <row r="22" spans="2:3" x14ac:dyDescent="0.35">
      <c r="B22" s="34">
        <v>1975</v>
      </c>
      <c r="C22">
        <v>10.995331</v>
      </c>
    </row>
    <row r="23" spans="2:3" x14ac:dyDescent="0.35">
      <c r="B23" s="34">
        <v>1976</v>
      </c>
      <c r="C23">
        <v>16.226786000000001</v>
      </c>
    </row>
    <row r="24" spans="2:3" x14ac:dyDescent="0.35">
      <c r="B24" s="34">
        <v>1977</v>
      </c>
      <c r="C24">
        <v>15.890634</v>
      </c>
    </row>
    <row r="25" spans="2:3" x14ac:dyDescent="0.35">
      <c r="B25" s="34">
        <v>1978</v>
      </c>
      <c r="C25">
        <v>16.750198000000001</v>
      </c>
    </row>
    <row r="26" spans="2:3" x14ac:dyDescent="0.35">
      <c r="B26" s="34">
        <v>1979</v>
      </c>
      <c r="C26">
        <v>20.276767</v>
      </c>
    </row>
    <row r="27" spans="2:3" x14ac:dyDescent="0.35">
      <c r="B27" s="34">
        <v>1980</v>
      </c>
      <c r="C27">
        <v>25.562857999999999</v>
      </c>
    </row>
    <row r="28" spans="2:3" x14ac:dyDescent="0.35">
      <c r="B28" s="34">
        <v>1981</v>
      </c>
      <c r="C28">
        <v>39.448577999999998</v>
      </c>
    </row>
    <row r="29" spans="2:3" x14ac:dyDescent="0.35">
      <c r="B29" s="34">
        <v>1982</v>
      </c>
      <c r="C29">
        <v>43.965857999999997</v>
      </c>
    </row>
    <row r="30" spans="2:3" x14ac:dyDescent="0.35">
      <c r="B30" s="34">
        <v>1983</v>
      </c>
      <c r="C30">
        <v>54.470300999999999</v>
      </c>
    </row>
    <row r="31" spans="2:3" x14ac:dyDescent="0.35">
      <c r="B31" s="34">
        <v>1984</v>
      </c>
      <c r="C31">
        <v>64.264492000000004</v>
      </c>
    </row>
    <row r="32" spans="2:3" x14ac:dyDescent="0.35">
      <c r="B32" s="34">
        <v>1985</v>
      </c>
      <c r="C32">
        <v>68.656158000000005</v>
      </c>
    </row>
    <row r="33" spans="2:3" x14ac:dyDescent="0.35">
      <c r="B33" s="34">
        <v>1986</v>
      </c>
      <c r="C33">
        <v>74.633296999999999</v>
      </c>
    </row>
    <row r="34" spans="2:3" x14ac:dyDescent="0.35">
      <c r="B34" s="34">
        <v>1987</v>
      </c>
      <c r="C34">
        <v>86.103773000000004</v>
      </c>
    </row>
    <row r="35" spans="2:3" x14ac:dyDescent="0.35">
      <c r="B35" s="34">
        <v>1988</v>
      </c>
      <c r="C35">
        <v>94.138778000000002</v>
      </c>
    </row>
    <row r="36" spans="2:3" x14ac:dyDescent="0.35">
      <c r="B36" s="34">
        <v>1989</v>
      </c>
      <c r="C36">
        <v>114.009682</v>
      </c>
    </row>
    <row r="37" spans="2:3" x14ac:dyDescent="0.35">
      <c r="B37" s="34">
        <v>1990</v>
      </c>
      <c r="C37">
        <v>120.145723</v>
      </c>
    </row>
    <row r="38" spans="2:3" x14ac:dyDescent="0.35">
      <c r="B38" s="34">
        <v>1991</v>
      </c>
      <c r="C38">
        <v>134.091489</v>
      </c>
    </row>
    <row r="39" spans="2:3" x14ac:dyDescent="0.35">
      <c r="B39" s="34">
        <v>1992</v>
      </c>
      <c r="C39">
        <v>151.02548999999999</v>
      </c>
    </row>
    <row r="40" spans="2:3" x14ac:dyDescent="0.35">
      <c r="B40" s="34">
        <v>1993</v>
      </c>
      <c r="C40">
        <v>158.57968700000001</v>
      </c>
    </row>
    <row r="41" spans="2:3" x14ac:dyDescent="0.35">
      <c r="B41" s="34">
        <v>1994</v>
      </c>
      <c r="C41">
        <v>179.40993700000001</v>
      </c>
    </row>
    <row r="42" spans="2:3" x14ac:dyDescent="0.35">
      <c r="B42" s="34">
        <v>1995</v>
      </c>
      <c r="C42">
        <v>194.236797</v>
      </c>
    </row>
    <row r="43" spans="2:3" x14ac:dyDescent="0.35">
      <c r="B43" s="34">
        <v>1996</v>
      </c>
      <c r="C43">
        <v>223.57845599999999</v>
      </c>
    </row>
    <row r="44" spans="2:3" x14ac:dyDescent="0.35">
      <c r="B44" s="34">
        <v>1997</v>
      </c>
      <c r="C44">
        <v>231.894578</v>
      </c>
    </row>
    <row r="45" spans="2:3" x14ac:dyDescent="0.35">
      <c r="B45" s="34">
        <v>1998</v>
      </c>
      <c r="C45">
        <v>227.32756499999999</v>
      </c>
    </row>
    <row r="46" spans="2:3" x14ac:dyDescent="0.35">
      <c r="B46" s="34">
        <v>1999</v>
      </c>
      <c r="C46">
        <v>229.90427800000001</v>
      </c>
    </row>
    <row r="47" spans="2:3" x14ac:dyDescent="0.35">
      <c r="B47" s="34">
        <v>2000</v>
      </c>
      <c r="C47">
        <v>244.00028</v>
      </c>
    </row>
    <row r="48" spans="2:3" x14ac:dyDescent="0.35">
      <c r="B48" s="34">
        <v>2001</v>
      </c>
      <c r="C48">
        <v>250.574105</v>
      </c>
    </row>
    <row r="49" spans="2:3" x14ac:dyDescent="0.35">
      <c r="B49" s="34">
        <v>2002</v>
      </c>
      <c r="C49">
        <v>255.92150100000001</v>
      </c>
    </row>
    <row r="50" spans="2:3" x14ac:dyDescent="0.35">
      <c r="B50" s="34">
        <v>2003</v>
      </c>
      <c r="C50">
        <v>259.79444699999999</v>
      </c>
    </row>
    <row r="51" spans="2:3" x14ac:dyDescent="0.35">
      <c r="B51" s="34">
        <v>2004</v>
      </c>
      <c r="C51">
        <v>262.49077699999998</v>
      </c>
    </row>
    <row r="52" spans="2:3" x14ac:dyDescent="0.35">
      <c r="B52" s="34">
        <v>2005</v>
      </c>
      <c r="C52">
        <v>256.98275899999999</v>
      </c>
    </row>
    <row r="53" spans="2:3" x14ac:dyDescent="0.35">
      <c r="B53" s="34">
        <v>2006</v>
      </c>
      <c r="C53">
        <v>248.70238800000001</v>
      </c>
    </row>
    <row r="54" spans="2:3" x14ac:dyDescent="0.35">
      <c r="B54" s="34">
        <v>2007</v>
      </c>
      <c r="C54">
        <v>236.928695</v>
      </c>
    </row>
    <row r="55" spans="2:3" x14ac:dyDescent="0.35">
      <c r="B55" s="34">
        <v>2008</v>
      </c>
      <c r="C55">
        <v>238.059529</v>
      </c>
    </row>
    <row r="56" spans="2:3" x14ac:dyDescent="0.35">
      <c r="B56" s="34">
        <v>2009</v>
      </c>
      <c r="C56">
        <v>231.86658800000001</v>
      </c>
    </row>
    <row r="57" spans="2:3" x14ac:dyDescent="0.35">
      <c r="B57" s="34">
        <v>2010</v>
      </c>
      <c r="C57">
        <v>226.049025</v>
      </c>
    </row>
    <row r="58" spans="2:3" x14ac:dyDescent="0.35">
      <c r="B58" s="34">
        <v>2011</v>
      </c>
      <c r="C58">
        <v>216.80664200000001</v>
      </c>
    </row>
    <row r="59" spans="2:3" x14ac:dyDescent="0.35">
      <c r="B59" s="34">
        <v>2012</v>
      </c>
      <c r="C59">
        <v>223.06022999999999</v>
      </c>
    </row>
    <row r="60" spans="2:3" x14ac:dyDescent="0.35">
      <c r="B60" s="34">
        <v>2013</v>
      </c>
      <c r="C60">
        <v>211.85441</v>
      </c>
    </row>
    <row r="61" spans="2:3" x14ac:dyDescent="0.35">
      <c r="B61" s="34">
        <v>2014</v>
      </c>
      <c r="C61">
        <v>213.93059500000001</v>
      </c>
    </row>
    <row r="62" spans="2:3" x14ac:dyDescent="0.35">
      <c r="B62" s="34">
        <v>2015</v>
      </c>
      <c r="C62">
        <v>225.98407700000001</v>
      </c>
    </row>
    <row r="63" spans="2:3" x14ac:dyDescent="0.35">
      <c r="B63" s="34">
        <v>2016</v>
      </c>
      <c r="C63">
        <v>229.58971600000001</v>
      </c>
    </row>
    <row r="64" spans="2:3" x14ac:dyDescent="0.35">
      <c r="B64" s="34">
        <v>2017</v>
      </c>
      <c r="C64">
        <v>236.31235799999999</v>
      </c>
    </row>
    <row r="65" spans="2:10" x14ac:dyDescent="0.35">
      <c r="B65" s="34">
        <v>2018</v>
      </c>
      <c r="C65">
        <v>226.88327200000001</v>
      </c>
    </row>
    <row r="66" spans="2:10" x14ac:dyDescent="0.35">
      <c r="B66" s="34">
        <v>2019</v>
      </c>
      <c r="C66">
        <v>213.682053</v>
      </c>
    </row>
    <row r="67" spans="2:10" x14ac:dyDescent="0.35">
      <c r="B67" s="34">
        <v>2020</v>
      </c>
      <c r="C67">
        <v>226.38066800000001</v>
      </c>
    </row>
    <row r="68" spans="2:10" x14ac:dyDescent="0.35">
      <c r="B68" s="34">
        <v>2021</v>
      </c>
      <c r="C68">
        <v>231.098319</v>
      </c>
    </row>
    <row r="69" spans="2:10" x14ac:dyDescent="0.35">
      <c r="B69">
        <v>2022</v>
      </c>
      <c r="C69" s="36">
        <v>238.72264679999998</v>
      </c>
      <c r="D69" s="63">
        <v>237.52723850000001</v>
      </c>
      <c r="E69" s="63">
        <v>238.15903730000002</v>
      </c>
      <c r="F69" s="63">
        <v>238.15903730000002</v>
      </c>
      <c r="G69" s="59"/>
      <c r="H69" s="60"/>
      <c r="I69" s="60"/>
      <c r="J69" s="60"/>
    </row>
    <row r="70" spans="2:10" x14ac:dyDescent="0.35">
      <c r="B70">
        <v>2023</v>
      </c>
      <c r="D70" s="63">
        <v>248.96220960000002</v>
      </c>
      <c r="E70" s="63">
        <v>249.80607400000002</v>
      </c>
      <c r="F70" s="63">
        <v>249.80607400000002</v>
      </c>
      <c r="G70" s="59"/>
      <c r="H70" s="60"/>
      <c r="I70" s="60"/>
      <c r="J70" s="60"/>
    </row>
    <row r="71" spans="2:10" x14ac:dyDescent="0.35">
      <c r="B71">
        <v>2024</v>
      </c>
      <c r="D71" s="63">
        <v>248.04130019999999</v>
      </c>
      <c r="E71" s="63">
        <v>251.50946990000003</v>
      </c>
      <c r="F71" s="63">
        <v>251.50946990000003</v>
      </c>
      <c r="G71" s="59"/>
      <c r="H71" s="60"/>
      <c r="I71" s="60"/>
      <c r="J71" s="60"/>
    </row>
    <row r="72" spans="2:10" x14ac:dyDescent="0.35">
      <c r="B72">
        <v>2025</v>
      </c>
      <c r="D72" s="63">
        <v>241.06347960000002</v>
      </c>
      <c r="E72" s="63">
        <v>250.76990599999999</v>
      </c>
      <c r="F72" s="63">
        <v>250.76990599999999</v>
      </c>
      <c r="G72" s="59"/>
      <c r="H72" s="60"/>
      <c r="I72" s="60"/>
      <c r="J72" s="60"/>
    </row>
    <row r="73" spans="2:10" x14ac:dyDescent="0.35">
      <c r="B73">
        <v>2026</v>
      </c>
      <c r="D73" s="63">
        <v>224.4201056</v>
      </c>
      <c r="E73" s="63">
        <v>241.38631259214878</v>
      </c>
      <c r="F73" s="63">
        <v>250</v>
      </c>
      <c r="G73" s="59"/>
      <c r="H73" s="60"/>
      <c r="I73" s="60"/>
      <c r="J73" s="60"/>
    </row>
    <row r="74" spans="2:10" x14ac:dyDescent="0.35">
      <c r="B74">
        <v>2027</v>
      </c>
      <c r="D74" s="63">
        <v>205.72941109999999</v>
      </c>
      <c r="E74" s="63">
        <v>235</v>
      </c>
      <c r="F74" s="63">
        <v>249</v>
      </c>
      <c r="G74" s="59"/>
      <c r="H74" s="60"/>
      <c r="I74" s="60"/>
      <c r="J74" s="60"/>
    </row>
    <row r="75" spans="2:10" x14ac:dyDescent="0.35">
      <c r="B75">
        <v>2028</v>
      </c>
      <c r="D75" s="63">
        <v>183.97588789999998</v>
      </c>
      <c r="E75" s="63">
        <v>229</v>
      </c>
      <c r="F75" s="63">
        <v>247</v>
      </c>
      <c r="G75" s="59"/>
      <c r="H75" s="60"/>
      <c r="I75" s="60"/>
      <c r="J75" s="60"/>
    </row>
    <row r="76" spans="2:10" x14ac:dyDescent="0.35">
      <c r="B76">
        <v>2029</v>
      </c>
      <c r="D76" s="63">
        <v>166.69523599999999</v>
      </c>
      <c r="E76" s="63">
        <v>220</v>
      </c>
      <c r="F76" s="63">
        <v>244</v>
      </c>
      <c r="G76" s="59"/>
      <c r="H76" s="60"/>
      <c r="I76" s="60"/>
      <c r="J76" s="60"/>
    </row>
    <row r="77" spans="2:10" x14ac:dyDescent="0.35">
      <c r="B77">
        <v>2030</v>
      </c>
      <c r="D77" s="63">
        <v>150.4847011</v>
      </c>
      <c r="E77" s="63">
        <v>209</v>
      </c>
      <c r="F77" s="63">
        <v>240.90673830578979</v>
      </c>
      <c r="G77" s="59"/>
      <c r="H77" s="60"/>
      <c r="I77" s="60"/>
      <c r="J77" s="60"/>
    </row>
    <row r="78" spans="2:10" x14ac:dyDescent="0.35">
      <c r="B78">
        <v>2031</v>
      </c>
      <c r="D78" s="63">
        <v>137.7606543</v>
      </c>
      <c r="E78" s="63">
        <v>201.836765567653</v>
      </c>
      <c r="F78" s="63">
        <v>239</v>
      </c>
      <c r="G78" s="59"/>
      <c r="H78" s="60"/>
      <c r="I78" s="60"/>
      <c r="J78" s="60"/>
    </row>
    <row r="79" spans="2:10" x14ac:dyDescent="0.35">
      <c r="B79">
        <v>2032</v>
      </c>
      <c r="D79" s="63">
        <v>124</v>
      </c>
      <c r="E79" s="63">
        <v>195.14694935936029</v>
      </c>
      <c r="F79" s="63">
        <v>235</v>
      </c>
      <c r="G79" s="59"/>
      <c r="H79" s="60"/>
      <c r="I79" s="60"/>
      <c r="J79" s="60"/>
    </row>
    <row r="80" spans="2:10" x14ac:dyDescent="0.35">
      <c r="B80">
        <v>2033</v>
      </c>
      <c r="D80" s="63">
        <v>109</v>
      </c>
      <c r="E80" s="63">
        <v>184.7929908283698</v>
      </c>
      <c r="F80" s="63">
        <v>231</v>
      </c>
      <c r="G80" s="59"/>
      <c r="H80" s="60"/>
      <c r="I80" s="60"/>
      <c r="J80" s="60"/>
    </row>
    <row r="81" spans="2:10" x14ac:dyDescent="0.35">
      <c r="B81">
        <v>2034</v>
      </c>
      <c r="D81" s="63">
        <v>93.653374899999989</v>
      </c>
      <c r="E81" s="63">
        <v>171</v>
      </c>
      <c r="F81" s="63">
        <v>228</v>
      </c>
      <c r="G81" s="59"/>
      <c r="H81" s="60"/>
      <c r="I81" s="60"/>
      <c r="J81" s="60"/>
    </row>
    <row r="82" spans="2:10" x14ac:dyDescent="0.35">
      <c r="B82">
        <v>2035</v>
      </c>
      <c r="D82" s="63">
        <v>86.7528279</v>
      </c>
      <c r="E82" s="63">
        <v>165</v>
      </c>
      <c r="F82" s="63">
        <v>223</v>
      </c>
      <c r="G82" s="59"/>
      <c r="H82" s="60"/>
      <c r="I82" s="60"/>
      <c r="J82" s="60"/>
    </row>
    <row r="83" spans="2:10" x14ac:dyDescent="0.35">
      <c r="B83">
        <v>2036</v>
      </c>
      <c r="D83" s="63">
        <v>77.010666599999993</v>
      </c>
      <c r="E83" s="63">
        <v>158.59745219007942</v>
      </c>
      <c r="F83" s="63">
        <v>217</v>
      </c>
      <c r="G83" s="60"/>
      <c r="H83" s="60"/>
      <c r="I83" s="60"/>
      <c r="J83" s="60"/>
    </row>
    <row r="84" spans="2:10" x14ac:dyDescent="0.35">
      <c r="B84">
        <v>2037</v>
      </c>
      <c r="D84" s="63">
        <v>70.149756499999995</v>
      </c>
      <c r="E84" s="63">
        <v>148.50114232088214</v>
      </c>
      <c r="F84" s="63">
        <v>213</v>
      </c>
      <c r="G84" s="60"/>
      <c r="H84" s="60"/>
      <c r="I84" s="60"/>
      <c r="J84" s="60"/>
    </row>
    <row r="85" spans="2:10" x14ac:dyDescent="0.35">
      <c r="B85">
        <v>2038</v>
      </c>
      <c r="D85" s="63">
        <v>63.861563699999998</v>
      </c>
      <c r="E85" s="63">
        <v>142</v>
      </c>
      <c r="F85" s="63">
        <v>207</v>
      </c>
      <c r="G85" s="60"/>
      <c r="H85" s="60"/>
      <c r="I85" s="60"/>
      <c r="J85" s="60"/>
    </row>
    <row r="86" spans="2:10" x14ac:dyDescent="0.35">
      <c r="B86">
        <v>2039</v>
      </c>
      <c r="D86" s="63">
        <v>57.245138299999994</v>
      </c>
      <c r="E86" s="63">
        <v>135.0822219589086</v>
      </c>
      <c r="F86" s="63">
        <v>199</v>
      </c>
      <c r="G86" s="60"/>
      <c r="H86" s="60"/>
      <c r="I86" s="60"/>
      <c r="J86" s="60"/>
    </row>
    <row r="87" spans="2:10" x14ac:dyDescent="0.35">
      <c r="B87">
        <v>2040</v>
      </c>
      <c r="D87" s="63">
        <v>47</v>
      </c>
      <c r="E87" s="63">
        <v>126</v>
      </c>
      <c r="F87" s="63">
        <v>189</v>
      </c>
      <c r="G87" s="60"/>
      <c r="H87" s="60"/>
      <c r="I87" s="60"/>
      <c r="J87" s="60"/>
    </row>
    <row r="88" spans="2:10" x14ac:dyDescent="0.35">
      <c r="B88">
        <v>2041</v>
      </c>
      <c r="D88" s="63">
        <v>41</v>
      </c>
      <c r="E88" s="63">
        <v>120.04912299683374</v>
      </c>
      <c r="F88" s="63">
        <v>180</v>
      </c>
    </row>
    <row r="89" spans="2:10" x14ac:dyDescent="0.35">
      <c r="B89">
        <v>2042</v>
      </c>
      <c r="D89" s="63">
        <v>34</v>
      </c>
      <c r="E89" s="63">
        <v>112</v>
      </c>
      <c r="F89" s="63">
        <v>171</v>
      </c>
    </row>
    <row r="90" spans="2:10" x14ac:dyDescent="0.35">
      <c r="B90">
        <v>2043</v>
      </c>
      <c r="D90" s="63">
        <v>28.121728400000002</v>
      </c>
      <c r="E90" s="63">
        <v>105.34223846571635</v>
      </c>
      <c r="F90" s="63">
        <v>161</v>
      </c>
    </row>
    <row r="91" spans="2:10" x14ac:dyDescent="0.35">
      <c r="B91">
        <v>2044</v>
      </c>
      <c r="D91" s="63">
        <v>25.619229799999999</v>
      </c>
      <c r="E91" s="63">
        <v>100</v>
      </c>
      <c r="F91" s="63">
        <v>153</v>
      </c>
    </row>
    <row r="92" spans="2:10" x14ac:dyDescent="0.35">
      <c r="B92">
        <v>2045</v>
      </c>
      <c r="D92" s="63">
        <v>21.559197700000002</v>
      </c>
      <c r="E92" s="63">
        <v>95</v>
      </c>
      <c r="F92" s="63">
        <v>147</v>
      </c>
    </row>
    <row r="93" spans="2:10" x14ac:dyDescent="0.35">
      <c r="B93">
        <v>2046</v>
      </c>
      <c r="D93" s="63">
        <v>18.822184899999996</v>
      </c>
      <c r="E93" s="63">
        <v>91.694144993178696</v>
      </c>
      <c r="F93" s="63">
        <v>140</v>
      </c>
    </row>
    <row r="94" spans="2:10" x14ac:dyDescent="0.35">
      <c r="B94">
        <v>2047</v>
      </c>
      <c r="D94" s="63">
        <v>14.812477200000002</v>
      </c>
      <c r="E94" s="63">
        <v>89</v>
      </c>
      <c r="F94" s="63">
        <v>135</v>
      </c>
    </row>
    <row r="95" spans="2:10" x14ac:dyDescent="0.35">
      <c r="B95">
        <v>2048</v>
      </c>
      <c r="D95" s="63">
        <v>12.7861406</v>
      </c>
      <c r="E95" s="63">
        <v>84.479356255336143</v>
      </c>
      <c r="F95" s="63">
        <v>130</v>
      </c>
    </row>
    <row r="96" spans="2:10" x14ac:dyDescent="0.35">
      <c r="B96">
        <v>2049</v>
      </c>
      <c r="D96" s="63">
        <v>9.4530298000000013</v>
      </c>
      <c r="E96" s="63">
        <v>80</v>
      </c>
      <c r="F96" s="63">
        <v>125</v>
      </c>
    </row>
    <row r="97" spans="2:6" x14ac:dyDescent="0.35">
      <c r="B97">
        <v>2050</v>
      </c>
      <c r="D97" s="63">
        <v>7.6220665000000007</v>
      </c>
      <c r="E97" s="63">
        <v>80.083326581868562</v>
      </c>
      <c r="F97" s="63">
        <v>122</v>
      </c>
    </row>
  </sheetData>
  <mergeCells count="8">
    <mergeCell ref="D12:O12"/>
    <mergeCell ref="D13:O13"/>
    <mergeCell ref="D3:O3"/>
    <mergeCell ref="D4:O4"/>
    <mergeCell ref="D7:G7"/>
    <mergeCell ref="D8:G8"/>
    <mergeCell ref="D9:G9"/>
    <mergeCell ref="D10:G10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9B13-C77D-48FA-96F6-B072E89AC73B}">
  <dimension ref="A1:C43"/>
  <sheetViews>
    <sheetView tabSelected="1" workbookViewId="0">
      <selection activeCell="B5" sqref="B5"/>
    </sheetView>
  </sheetViews>
  <sheetFormatPr baseColWidth="10" defaultRowHeight="14.5" x14ac:dyDescent="0.35"/>
  <cols>
    <col min="1" max="1" width="45.81640625" customWidth="1"/>
    <col min="2" max="2" width="22.36328125" customWidth="1"/>
    <col min="3" max="3" width="23.90625" customWidth="1"/>
  </cols>
  <sheetData>
    <row r="1" spans="1:3" x14ac:dyDescent="0.35">
      <c r="A1" s="170" t="s">
        <v>125</v>
      </c>
      <c r="B1" s="171"/>
      <c r="C1" s="171"/>
    </row>
    <row r="2" spans="1:3" x14ac:dyDescent="0.35">
      <c r="A2" s="170" t="s">
        <v>126</v>
      </c>
      <c r="B2" s="171"/>
      <c r="C2" s="171"/>
    </row>
    <row r="3" spans="1:3" x14ac:dyDescent="0.35">
      <c r="A3" s="170"/>
      <c r="B3" s="171"/>
      <c r="C3" s="171"/>
    </row>
    <row r="4" spans="1:3" ht="29" customHeight="1" x14ac:dyDescent="0.35">
      <c r="A4" s="172" t="s">
        <v>127</v>
      </c>
      <c r="B4" s="172"/>
      <c r="C4" s="171"/>
    </row>
    <row r="5" spans="1:3" ht="29" customHeight="1" x14ac:dyDescent="0.35">
      <c r="A5" s="172" t="s">
        <v>128</v>
      </c>
      <c r="B5" s="172"/>
      <c r="C5" s="171"/>
    </row>
    <row r="6" spans="1:3" ht="15" thickBot="1" x14ac:dyDescent="0.4">
      <c r="A6" s="173"/>
      <c r="B6" s="171"/>
      <c r="C6" s="171"/>
    </row>
    <row r="7" spans="1:3" x14ac:dyDescent="0.35">
      <c r="A7" s="184" t="s">
        <v>132</v>
      </c>
      <c r="B7" s="176" t="s">
        <v>134</v>
      </c>
      <c r="C7" s="171"/>
    </row>
    <row r="8" spans="1:3" x14ac:dyDescent="0.35">
      <c r="A8" s="185" t="s">
        <v>133</v>
      </c>
      <c r="B8" s="179" t="s">
        <v>135</v>
      </c>
      <c r="C8" s="171"/>
    </row>
    <row r="9" spans="1:3" x14ac:dyDescent="0.35">
      <c r="A9" s="180" t="s">
        <v>100</v>
      </c>
      <c r="B9" s="180">
        <v>9.1</v>
      </c>
      <c r="C9" s="171"/>
    </row>
    <row r="10" spans="1:3" x14ac:dyDescent="0.35">
      <c r="A10" s="180" t="s">
        <v>120</v>
      </c>
      <c r="B10" s="180">
        <v>6.3</v>
      </c>
      <c r="C10" s="171"/>
    </row>
    <row r="11" spans="1:3" x14ac:dyDescent="0.35">
      <c r="A11" s="180" t="s">
        <v>121</v>
      </c>
      <c r="B11" s="180">
        <v>3.8</v>
      </c>
      <c r="C11" s="171"/>
    </row>
    <row r="12" spans="1:3" x14ac:dyDescent="0.35">
      <c r="A12" s="180" t="s">
        <v>122</v>
      </c>
      <c r="B12" s="180">
        <v>6.5</v>
      </c>
      <c r="C12" s="171"/>
    </row>
    <row r="13" spans="1:3" x14ac:dyDescent="0.35">
      <c r="A13" s="180" t="s">
        <v>101</v>
      </c>
      <c r="B13" s="180">
        <v>115</v>
      </c>
      <c r="C13" s="171"/>
    </row>
    <row r="14" spans="1:3" x14ac:dyDescent="0.35">
      <c r="A14" s="180" t="s">
        <v>102</v>
      </c>
      <c r="B14" s="180">
        <v>6.1</v>
      </c>
      <c r="C14" s="171"/>
    </row>
    <row r="15" spans="1:3" x14ac:dyDescent="0.35">
      <c r="A15" s="180" t="s">
        <v>103</v>
      </c>
      <c r="B15" s="180">
        <v>9.1</v>
      </c>
      <c r="C15" s="171"/>
    </row>
    <row r="16" spans="1:3" x14ac:dyDescent="0.35">
      <c r="A16" s="180" t="s">
        <v>104</v>
      </c>
      <c r="B16" s="180">
        <v>30.9</v>
      </c>
      <c r="C16" s="171"/>
    </row>
    <row r="17" spans="1:3" x14ac:dyDescent="0.35">
      <c r="A17" s="180" t="s">
        <v>105</v>
      </c>
      <c r="B17" s="180">
        <v>7.7</v>
      </c>
      <c r="C17" s="171"/>
    </row>
    <row r="18" spans="1:3" x14ac:dyDescent="0.35">
      <c r="A18" s="181" t="s">
        <v>119</v>
      </c>
      <c r="B18" s="180">
        <v>4.7</v>
      </c>
      <c r="C18" s="171"/>
    </row>
    <row r="19" spans="1:3" x14ac:dyDescent="0.35">
      <c r="A19" s="180" t="s">
        <v>106</v>
      </c>
      <c r="B19" s="180">
        <v>14.8</v>
      </c>
      <c r="C19" s="171"/>
    </row>
    <row r="20" spans="1:3" x14ac:dyDescent="0.35">
      <c r="A20" s="180" t="s">
        <v>123</v>
      </c>
      <c r="B20" s="180">
        <v>6.2</v>
      </c>
      <c r="C20" s="171"/>
    </row>
    <row r="21" spans="1:3" x14ac:dyDescent="0.35">
      <c r="A21" s="180" t="s">
        <v>124</v>
      </c>
      <c r="B21" s="180">
        <v>8.9</v>
      </c>
      <c r="C21" s="171"/>
    </row>
    <row r="22" spans="1:3" ht="15" thickBot="1" x14ac:dyDescent="0.4">
      <c r="A22" s="174"/>
      <c r="B22" s="171"/>
      <c r="C22" s="171"/>
    </row>
    <row r="23" spans="1:3" ht="26" x14ac:dyDescent="0.35">
      <c r="A23" s="184" t="s">
        <v>115</v>
      </c>
      <c r="B23" s="176" t="s">
        <v>134</v>
      </c>
      <c r="C23" s="171"/>
    </row>
    <row r="24" spans="1:3" ht="26" x14ac:dyDescent="0.35">
      <c r="A24" s="185" t="s">
        <v>116</v>
      </c>
      <c r="B24" s="179" t="s">
        <v>135</v>
      </c>
      <c r="C24" s="171"/>
    </row>
    <row r="25" spans="1:3" ht="26" x14ac:dyDescent="0.35">
      <c r="A25" s="181" t="s">
        <v>117</v>
      </c>
      <c r="B25" s="180">
        <v>13.2</v>
      </c>
      <c r="C25" s="171"/>
    </row>
    <row r="26" spans="1:3" x14ac:dyDescent="0.35">
      <c r="A26" s="180" t="s">
        <v>107</v>
      </c>
      <c r="B26" s="180">
        <v>19.5</v>
      </c>
      <c r="C26" s="171"/>
    </row>
    <row r="27" spans="1:3" x14ac:dyDescent="0.35">
      <c r="A27" s="180" t="s">
        <v>118</v>
      </c>
      <c r="B27" s="180">
        <v>4</v>
      </c>
      <c r="C27" s="171"/>
    </row>
    <row r="28" spans="1:3" x14ac:dyDescent="0.35">
      <c r="A28" s="180" t="s">
        <v>108</v>
      </c>
      <c r="B28" s="180">
        <v>10.199999999999999</v>
      </c>
      <c r="C28" s="171"/>
    </row>
    <row r="29" spans="1:3" ht="15" thickBot="1" x14ac:dyDescent="0.4">
      <c r="A29" s="174"/>
      <c r="B29" s="171"/>
      <c r="C29" s="171"/>
    </row>
    <row r="30" spans="1:3" x14ac:dyDescent="0.35">
      <c r="A30" s="186" t="s">
        <v>144</v>
      </c>
      <c r="B30" s="176" t="s">
        <v>134</v>
      </c>
      <c r="C30" s="171"/>
    </row>
    <row r="31" spans="1:3" ht="26" x14ac:dyDescent="0.35">
      <c r="A31" s="185" t="s">
        <v>129</v>
      </c>
      <c r="B31" s="179" t="s">
        <v>135</v>
      </c>
      <c r="C31" s="171"/>
    </row>
    <row r="32" spans="1:3" x14ac:dyDescent="0.35">
      <c r="A32" s="180" t="s">
        <v>130</v>
      </c>
      <c r="B32" s="180">
        <v>7.3</v>
      </c>
      <c r="C32" s="171"/>
    </row>
    <row r="33" spans="1:3" ht="15" thickBot="1" x14ac:dyDescent="0.4"/>
    <row r="34" spans="1:3" x14ac:dyDescent="0.35">
      <c r="A34" s="175" t="s">
        <v>136</v>
      </c>
      <c r="B34" s="182" t="s">
        <v>140</v>
      </c>
      <c r="C34" s="176" t="s">
        <v>141</v>
      </c>
    </row>
    <row r="35" spans="1:3" ht="26.5" thickBot="1" x14ac:dyDescent="0.4">
      <c r="A35" s="177" t="s">
        <v>131</v>
      </c>
      <c r="B35" s="183" t="s">
        <v>143</v>
      </c>
      <c r="C35" s="178" t="s">
        <v>142</v>
      </c>
    </row>
    <row r="36" spans="1:3" x14ac:dyDescent="0.35">
      <c r="A36" s="187" t="s">
        <v>137</v>
      </c>
      <c r="B36" s="188"/>
      <c r="C36" s="189"/>
    </row>
    <row r="37" spans="1:3" x14ac:dyDescent="0.35">
      <c r="A37" s="190" t="s">
        <v>109</v>
      </c>
      <c r="B37" s="191">
        <v>6128</v>
      </c>
      <c r="C37" s="192" t="s">
        <v>139</v>
      </c>
    </row>
    <row r="38" spans="1:3" x14ac:dyDescent="0.35">
      <c r="A38" s="190" t="s">
        <v>110</v>
      </c>
      <c r="B38" s="191">
        <v>365</v>
      </c>
      <c r="C38" s="192" t="s">
        <v>145</v>
      </c>
    </row>
    <row r="39" spans="1:3" ht="15" thickBot="1" x14ac:dyDescent="0.4">
      <c r="A39" s="193" t="s">
        <v>111</v>
      </c>
      <c r="B39" s="194">
        <v>400</v>
      </c>
      <c r="C39" s="195" t="s">
        <v>139</v>
      </c>
    </row>
    <row r="40" spans="1:3" x14ac:dyDescent="0.35">
      <c r="A40" s="187" t="s">
        <v>138</v>
      </c>
      <c r="B40" s="196"/>
      <c r="C40" s="197"/>
    </row>
    <row r="41" spans="1:3" x14ac:dyDescent="0.35">
      <c r="A41" s="190" t="s">
        <v>112</v>
      </c>
      <c r="B41" s="191">
        <v>751</v>
      </c>
      <c r="C41" s="192" t="s">
        <v>139</v>
      </c>
    </row>
    <row r="42" spans="1:3" x14ac:dyDescent="0.35">
      <c r="A42" s="190" t="s">
        <v>113</v>
      </c>
      <c r="B42" s="191">
        <v>1840</v>
      </c>
      <c r="C42" s="192" t="s">
        <v>139</v>
      </c>
    </row>
    <row r="43" spans="1:3" ht="15" thickBot="1" x14ac:dyDescent="0.4">
      <c r="A43" s="193" t="s">
        <v>114</v>
      </c>
      <c r="B43" s="194">
        <v>526</v>
      </c>
      <c r="C43" s="195" t="s">
        <v>139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6CD97BD7427C4691E58E8CC1EE638A" ma:contentTypeVersion="16" ma:contentTypeDescription="Opprett et nytt dokument." ma:contentTypeScope="" ma:versionID="1c1f55c3cdcace6ebb3d948ee5106acd">
  <xsd:schema xmlns:xsd="http://www.w3.org/2001/XMLSchema" xmlns:xs="http://www.w3.org/2001/XMLSchema" xmlns:p="http://schemas.microsoft.com/office/2006/metadata/properties" xmlns:ns2="a6b12046-7c0b-4d47-838c-2c8309d20c72" xmlns:ns3="3acac880-926d-4304-a488-1398ed0f2b11" targetNamespace="http://schemas.microsoft.com/office/2006/metadata/properties" ma:root="true" ma:fieldsID="08c3eeac7dcb986c24b08f77a45f9e6e" ns2:_="" ns3:_="">
    <xsd:import namespace="a6b12046-7c0b-4d47-838c-2c8309d20c72"/>
    <xsd:import namespace="3acac880-926d-4304-a488-1398ed0f2b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12046-7c0b-4d47-838c-2c8309d20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ac880-926d-4304-a488-1398ed0f2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f6709cb-acb6-4feb-909a-7397e6c9ba61}" ma:internalName="TaxCatchAll" ma:showField="CatchAllData" ma:web="3acac880-926d-4304-a488-1398ed0f2b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acac880-926d-4304-a488-1398ed0f2b11">
      <UserInfo>
        <DisplayName>Dalva Atle</DisplayName>
        <AccountId>202</AccountId>
        <AccountType/>
      </UserInfo>
    </SharedWithUsers>
    <lcf76f155ced4ddcb4097134ff3c332f xmlns="a6b12046-7c0b-4d47-838c-2c8309d20c72">
      <Terms xmlns="http://schemas.microsoft.com/office/infopath/2007/PartnerControls"/>
    </lcf76f155ced4ddcb4097134ff3c332f>
    <TaxCatchAll xmlns="3acac880-926d-4304-a488-1398ed0f2b11" xsi:nil="true"/>
  </documentManagement>
</p:properties>
</file>

<file path=customXml/itemProps1.xml><?xml version="1.0" encoding="utf-8"?>
<ds:datastoreItem xmlns:ds="http://schemas.openxmlformats.org/officeDocument/2006/customXml" ds:itemID="{E6C250CF-51BD-4419-A558-B5474CAD0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12046-7c0b-4d47-838c-2c8309d20c72"/>
    <ds:schemaRef ds:uri="3acac880-926d-4304-a488-1398ed0f2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F3ACA5-C9FD-4B27-A432-65F4E16F8F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C01445-6C98-4478-984C-CAA71E4EB010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a6b12046-7c0b-4d47-838c-2c8309d20c72"/>
    <ds:schemaRef ds:uri="3acac880-926d-4304-a488-1398ed0f2b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Fig. ark 3</vt:lpstr>
      <vt:lpstr>Fig. ark 9</vt:lpstr>
      <vt:lpstr>Fig. ark 13</vt:lpstr>
      <vt:lpstr>Fig. ark 14</vt:lpstr>
      <vt:lpstr>PUD 2022</vt:lpstr>
    </vt:vector>
  </TitlesOfParts>
  <Manager/>
  <Company>Oljedirektoratet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 Janka</dc:creator>
  <cp:keywords/>
  <dc:description/>
  <cp:lastModifiedBy>Skauby Ola Anders</cp:lastModifiedBy>
  <cp:revision/>
  <dcterms:created xsi:type="dcterms:W3CDTF">2021-01-13T09:07:10Z</dcterms:created>
  <dcterms:modified xsi:type="dcterms:W3CDTF">2023-01-08T19:17:11Z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0x010100906CD97BD7427C4691E58E8CC1EE638A</vt:lpwstr>
  </property>
  <property fmtid="{D5CDD505-2E9C-101B-9397-08002B2CF9AE}" pid="3" name="MediaServiceImageTags">
    <vt:lpwstr/>
  </property>
</Properties>
</file>