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320" windowHeight="10995" tabRatio="697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Solgt og levert" sheetId="2" r:id="rId5"/>
    <sheet name="Reserver RK 1,2 og 3 " sheetId="3" r:id="rId6"/>
    <sheet name="Reserver RK 3F funn" sheetId="4" r:id="rId7"/>
    <sheet name="Funn Felt RK 4F" sheetId="9" r:id="rId8"/>
    <sheet name="Funn RK 5F" sheetId="6" r:id="rId9"/>
    <sheet name="Funn RK 7F" sheetId="8" r:id="rId10"/>
    <sheet name="Funn i felt og funn" sheetId="14" r:id="rId11"/>
    <sheet name="Tilstedeværende" sheetId="12" r:id="rId12"/>
  </sheets>
  <definedNames>
    <definedName name="_xlnm.Print_Area" localSheetId="3">Feltoversikt!$A$1:$F$120</definedName>
    <definedName name="_xlnm.Print_Area" localSheetId="10">'Funn i felt og funn'!$A$1:$E$136</definedName>
    <definedName name="_xlnm.Print_Area" localSheetId="8">'Funn RK 5F'!$A$1:$H$52</definedName>
    <definedName name="_xlnm.Print_Area" localSheetId="9">'Funn RK 7F'!$A$1:$H$52</definedName>
    <definedName name="_xlnm.Print_Area" localSheetId="0">Innledning!$A$1:$J$36</definedName>
    <definedName name="_xlnm.Print_Area" localSheetId="4">'Solgt og levert'!$B$1:$K$121</definedName>
    <definedName name="_xlnm.Print_Area" localSheetId="1">'Totale ressurser  per område'!$A$1:$L$46</definedName>
    <definedName name="_xlnm.Print_Titles" localSheetId="3">Feltoversikt!$4:$5</definedName>
    <definedName name="_xlnm.Print_Titles" localSheetId="10">'Funn i felt og funn'!$2:$2</definedName>
    <definedName name="_xlnm.Print_Titles" localSheetId="5">'Reserver RK 1,2 og 3 '!$2:$4</definedName>
    <definedName name="_xlnm.Print_Titles" localSheetId="4">'Solgt og levert'!$4:$5</definedName>
    <definedName name="_xlnm.Print_Titles" localSheetId="11">Tilstedeværende!$5:$5</definedName>
  </definedNames>
  <calcPr calcId="145621"/>
</workbook>
</file>

<file path=xl/calcChain.xml><?xml version="1.0" encoding="utf-8"?>
<calcChain xmlns="http://schemas.openxmlformats.org/spreadsheetml/2006/main">
  <c r="K38" i="3" l="1"/>
  <c r="G21" i="2" l="1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B111" i="12" l="1"/>
  <c r="C111" i="12"/>
  <c r="D111" i="12"/>
  <c r="E111" i="12"/>
  <c r="F35" i="8" l="1"/>
  <c r="F34" i="8"/>
  <c r="F33" i="8"/>
  <c r="F32" i="8"/>
  <c r="F31" i="8"/>
  <c r="F30" i="8"/>
  <c r="F29" i="8"/>
  <c r="F28" i="8"/>
  <c r="F25" i="8"/>
  <c r="F24" i="8"/>
  <c r="F20" i="8"/>
  <c r="F16" i="8"/>
  <c r="F15" i="8"/>
  <c r="F12" i="8"/>
  <c r="F11" i="8"/>
  <c r="F10" i="8"/>
  <c r="F6" i="8"/>
  <c r="F37" i="6" l="1"/>
  <c r="F28" i="6"/>
  <c r="F24" i="6"/>
  <c r="F21" i="6"/>
  <c r="F20" i="6"/>
  <c r="F16" i="6"/>
  <c r="F15" i="6"/>
  <c r="F14" i="6"/>
  <c r="F11" i="9"/>
  <c r="F7" i="9"/>
  <c r="F5" i="4" l="1"/>
  <c r="F4" i="4"/>
  <c r="K24" i="3" l="1"/>
  <c r="F81" i="3"/>
  <c r="F80" i="3"/>
  <c r="F79" i="3"/>
  <c r="F78" i="3"/>
  <c r="F73" i="3"/>
  <c r="F72" i="3"/>
  <c r="F24" i="3"/>
  <c r="G18" i="2"/>
  <c r="G11" i="2" l="1"/>
  <c r="F5" i="3"/>
  <c r="K6" i="3"/>
  <c r="F6" i="3"/>
  <c r="F38" i="3"/>
  <c r="K21" i="3"/>
  <c r="F21" i="3"/>
  <c r="F45" i="3" l="1"/>
  <c r="F15" i="3"/>
  <c r="M22" i="1" l="1"/>
  <c r="M21" i="1"/>
  <c r="M20" i="1"/>
  <c r="E39" i="8" l="1"/>
  <c r="D39" i="8"/>
  <c r="C39" i="8"/>
  <c r="B39" i="8"/>
  <c r="F37" i="8"/>
  <c r="F26" i="8"/>
  <c r="F23" i="8"/>
  <c r="F22" i="8"/>
  <c r="F21" i="8"/>
  <c r="F19" i="8"/>
  <c r="F5" i="8"/>
  <c r="F13" i="8"/>
  <c r="F23" i="6"/>
  <c r="F19" i="6"/>
  <c r="F9" i="6"/>
  <c r="F9" i="9" l="1"/>
  <c r="F26" i="9"/>
  <c r="F25" i="9"/>
  <c r="F24" i="9"/>
  <c r="F23" i="9"/>
  <c r="F18" i="9"/>
  <c r="E27" i="9"/>
  <c r="D27" i="9"/>
  <c r="C27" i="9"/>
  <c r="B27" i="9"/>
  <c r="K70" i="3"/>
  <c r="K45" i="3"/>
  <c r="K15" i="3"/>
  <c r="F70" i="3"/>
  <c r="K62" i="3"/>
  <c r="F62" i="3"/>
  <c r="K37" i="3"/>
  <c r="K36" i="3"/>
  <c r="K40" i="3"/>
  <c r="F40" i="3"/>
  <c r="K13" i="3"/>
  <c r="F13" i="3"/>
  <c r="K64" i="3"/>
  <c r="K63" i="3"/>
  <c r="K35" i="3" l="1"/>
  <c r="K36" i="10" l="1"/>
  <c r="K35" i="10"/>
  <c r="K34" i="10"/>
  <c r="K33" i="10"/>
  <c r="K32" i="10"/>
  <c r="K28" i="10"/>
  <c r="K27" i="10"/>
  <c r="K26" i="10"/>
  <c r="K25" i="10"/>
  <c r="K24" i="10"/>
  <c r="K20" i="10"/>
  <c r="K19" i="10"/>
  <c r="K18" i="10"/>
  <c r="K17" i="10"/>
  <c r="K16" i="10"/>
  <c r="K12" i="10"/>
  <c r="K11" i="10"/>
  <c r="K10" i="10"/>
  <c r="K9" i="10"/>
  <c r="K8" i="10"/>
  <c r="K7" i="10"/>
  <c r="F12" i="10" l="1"/>
  <c r="F11" i="10"/>
  <c r="F10" i="10"/>
  <c r="F9" i="10"/>
  <c r="F8" i="10"/>
  <c r="F7" i="10"/>
  <c r="M24" i="1"/>
  <c r="M23" i="1"/>
  <c r="M17" i="1"/>
  <c r="M16" i="1"/>
  <c r="M15" i="1"/>
  <c r="M14" i="1"/>
  <c r="M12" i="1"/>
  <c r="M11" i="1"/>
  <c r="M10" i="1"/>
  <c r="M9" i="1"/>
  <c r="L23" i="1"/>
  <c r="K23" i="1"/>
  <c r="J23" i="1"/>
  <c r="I23" i="1"/>
  <c r="L18" i="1"/>
  <c r="K18" i="1"/>
  <c r="J18" i="1"/>
  <c r="I18" i="1"/>
  <c r="L13" i="1"/>
  <c r="K13" i="1"/>
  <c r="K25" i="1" s="1"/>
  <c r="K26" i="1" s="1"/>
  <c r="J13" i="1"/>
  <c r="J25" i="1" s="1"/>
  <c r="J26" i="1" s="1"/>
  <c r="I13" i="1"/>
  <c r="I25" i="1" s="1"/>
  <c r="I26" i="1" s="1"/>
  <c r="H22" i="1"/>
  <c r="H21" i="1"/>
  <c r="H20" i="1"/>
  <c r="K83" i="3"/>
  <c r="L25" i="1" l="1"/>
  <c r="L26" i="1" s="1"/>
  <c r="M18" i="1"/>
  <c r="M13" i="1"/>
  <c r="F38" i="8"/>
  <c r="F36" i="8"/>
  <c r="F27" i="8"/>
  <c r="F18" i="8"/>
  <c r="F17" i="8"/>
  <c r="F14" i="8"/>
  <c r="F9" i="8"/>
  <c r="F8" i="8"/>
  <c r="F7" i="8"/>
  <c r="M25" i="1" l="1"/>
  <c r="M26" i="1" s="1"/>
  <c r="F39" i="8"/>
  <c r="E39" i="6"/>
  <c r="D39" i="6"/>
  <c r="C39" i="6"/>
  <c r="B39" i="6"/>
  <c r="F38" i="6"/>
  <c r="F36" i="6"/>
  <c r="F35" i="6"/>
  <c r="F34" i="6"/>
  <c r="F33" i="6"/>
  <c r="F32" i="6"/>
  <c r="F31" i="6"/>
  <c r="F30" i="6"/>
  <c r="F29" i="6"/>
  <c r="F27" i="6"/>
  <c r="F26" i="6"/>
  <c r="F25" i="6"/>
  <c r="F22" i="6"/>
  <c r="F18" i="6"/>
  <c r="F17" i="6"/>
  <c r="F13" i="6"/>
  <c r="F12" i="6"/>
  <c r="F11" i="6"/>
  <c r="F10" i="6"/>
  <c r="F8" i="6"/>
  <c r="F7" i="6"/>
  <c r="F6" i="6"/>
  <c r="F39" i="6" l="1"/>
  <c r="F22" i="9"/>
  <c r="F21" i="9"/>
  <c r="F20" i="9"/>
  <c r="F19" i="9"/>
  <c r="F17" i="9"/>
  <c r="F16" i="9"/>
  <c r="F15" i="9"/>
  <c r="F14" i="9"/>
  <c r="F13" i="9"/>
  <c r="F12" i="9"/>
  <c r="F10" i="9"/>
  <c r="F8" i="9"/>
  <c r="F6" i="9"/>
  <c r="K39" i="3"/>
  <c r="F39" i="3"/>
  <c r="F27" i="9" l="1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77" i="3"/>
  <c r="F76" i="3"/>
  <c r="F75" i="3"/>
  <c r="F74" i="3"/>
  <c r="F71" i="3"/>
  <c r="F69" i="3"/>
  <c r="F68" i="3"/>
  <c r="F67" i="3"/>
  <c r="F66" i="3"/>
  <c r="F65" i="3"/>
  <c r="B96" i="3"/>
  <c r="C96" i="3"/>
  <c r="D96" i="3"/>
  <c r="E96" i="3"/>
  <c r="K12" i="3"/>
  <c r="K8" i="3"/>
  <c r="F12" i="3"/>
  <c r="F8" i="3"/>
  <c r="K42" i="3"/>
  <c r="F42" i="3"/>
  <c r="F37" i="3"/>
  <c r="K91" i="3"/>
  <c r="F20" i="2" l="1"/>
  <c r="E20" i="2"/>
  <c r="D20" i="2"/>
  <c r="C20" i="2"/>
  <c r="F5" i="9"/>
  <c r="K37" i="10" l="1"/>
  <c r="J37" i="10"/>
  <c r="I37" i="10"/>
  <c r="H37" i="10"/>
  <c r="G37" i="10"/>
  <c r="E37" i="10"/>
  <c r="D37" i="10"/>
  <c r="C37" i="10"/>
  <c r="B37" i="10"/>
  <c r="F36" i="10"/>
  <c r="F35" i="10"/>
  <c r="F34" i="10"/>
  <c r="F33" i="10"/>
  <c r="F32" i="10"/>
  <c r="K29" i="10"/>
  <c r="J29" i="10"/>
  <c r="I29" i="10"/>
  <c r="H29" i="10"/>
  <c r="G29" i="10"/>
  <c r="E29" i="10"/>
  <c r="D29" i="10"/>
  <c r="C29" i="10"/>
  <c r="B29" i="10"/>
  <c r="F28" i="10"/>
  <c r="F27" i="10"/>
  <c r="F26" i="10"/>
  <c r="F25" i="10"/>
  <c r="F24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6" i="10"/>
  <c r="K13" i="10"/>
  <c r="J13" i="10"/>
  <c r="I13" i="10"/>
  <c r="H13" i="10"/>
  <c r="G13" i="10"/>
  <c r="E13" i="10"/>
  <c r="D13" i="10"/>
  <c r="C13" i="10"/>
  <c r="B13" i="10"/>
  <c r="F37" i="10" l="1"/>
  <c r="F29" i="10"/>
  <c r="F21" i="10"/>
  <c r="F13" i="10"/>
  <c r="F6" i="4" l="1"/>
  <c r="E6" i="4"/>
  <c r="D6" i="4"/>
  <c r="C6" i="4"/>
  <c r="B6" i="4"/>
  <c r="J96" i="3"/>
  <c r="I96" i="3"/>
  <c r="H96" i="3"/>
  <c r="G96" i="3"/>
  <c r="K95" i="3"/>
  <c r="K94" i="3"/>
  <c r="K93" i="3"/>
  <c r="K92" i="3"/>
  <c r="K90" i="3"/>
  <c r="K89" i="3"/>
  <c r="K88" i="3"/>
  <c r="K87" i="3"/>
  <c r="K86" i="3"/>
  <c r="K85" i="3"/>
  <c r="K84" i="3"/>
  <c r="K82" i="3"/>
  <c r="K81" i="3"/>
  <c r="K80" i="3"/>
  <c r="K79" i="3"/>
  <c r="K78" i="3"/>
  <c r="K77" i="3"/>
  <c r="K76" i="3"/>
  <c r="K75" i="3"/>
  <c r="K74" i="3"/>
  <c r="K73" i="3"/>
  <c r="K72" i="3"/>
  <c r="K71" i="3"/>
  <c r="K69" i="3"/>
  <c r="K68" i="3"/>
  <c r="K67" i="3"/>
  <c r="K66" i="3"/>
  <c r="K65" i="3"/>
  <c r="F64" i="3"/>
  <c r="F63" i="3"/>
  <c r="K61" i="3"/>
  <c r="F61" i="3"/>
  <c r="K60" i="3"/>
  <c r="F60" i="3"/>
  <c r="K59" i="3"/>
  <c r="F59" i="3"/>
  <c r="K58" i="3"/>
  <c r="F58" i="3"/>
  <c r="K57" i="3"/>
  <c r="F57" i="3"/>
  <c r="K56" i="3"/>
  <c r="F56" i="3"/>
  <c r="K55" i="3"/>
  <c r="F55" i="3"/>
  <c r="K54" i="3"/>
  <c r="F54" i="3"/>
  <c r="K53" i="3"/>
  <c r="F53" i="3"/>
  <c r="K52" i="3"/>
  <c r="F52" i="3"/>
  <c r="K51" i="3"/>
  <c r="F51" i="3"/>
  <c r="K50" i="3"/>
  <c r="F50" i="3"/>
  <c r="K49" i="3"/>
  <c r="F49" i="3"/>
  <c r="K48" i="3"/>
  <c r="F48" i="3"/>
  <c r="K47" i="3"/>
  <c r="F47" i="3"/>
  <c r="K46" i="3"/>
  <c r="F46" i="3"/>
  <c r="K44" i="3"/>
  <c r="F44" i="3"/>
  <c r="K43" i="3"/>
  <c r="F43" i="3"/>
  <c r="K41" i="3"/>
  <c r="F41" i="3"/>
  <c r="F36" i="3"/>
  <c r="F35" i="3"/>
  <c r="K34" i="3"/>
  <c r="F34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5" i="3"/>
  <c r="F25" i="3"/>
  <c r="K23" i="3"/>
  <c r="F23" i="3"/>
  <c r="K22" i="3"/>
  <c r="F22" i="3"/>
  <c r="K20" i="3"/>
  <c r="F20" i="3"/>
  <c r="K19" i="3"/>
  <c r="F19" i="3"/>
  <c r="K18" i="3"/>
  <c r="F18" i="3"/>
  <c r="K17" i="3"/>
  <c r="F17" i="3"/>
  <c r="K16" i="3"/>
  <c r="F16" i="3"/>
  <c r="K14" i="3"/>
  <c r="F14" i="3"/>
  <c r="K11" i="3"/>
  <c r="F11" i="3"/>
  <c r="K10" i="3"/>
  <c r="F10" i="3"/>
  <c r="K9" i="3"/>
  <c r="F9" i="3"/>
  <c r="K7" i="3"/>
  <c r="F7" i="3"/>
  <c r="K5" i="3"/>
  <c r="F100" i="2"/>
  <c r="F101" i="2" s="1"/>
  <c r="E100" i="2"/>
  <c r="E101" i="2" s="1"/>
  <c r="D100" i="2"/>
  <c r="D101" i="2" s="1"/>
  <c r="C100" i="2"/>
  <c r="C101" i="2" s="1"/>
  <c r="G19" i="2"/>
  <c r="G17" i="2"/>
  <c r="G16" i="2"/>
  <c r="G15" i="2"/>
  <c r="G14" i="2"/>
  <c r="G13" i="2"/>
  <c r="G12" i="2"/>
  <c r="G10" i="2"/>
  <c r="G9" i="2"/>
  <c r="G8" i="2"/>
  <c r="G7" i="2"/>
  <c r="G6" i="2"/>
  <c r="K96" i="3" l="1"/>
  <c r="F96" i="3"/>
  <c r="G20" i="2"/>
  <c r="G100" i="2"/>
  <c r="G101" i="2" l="1"/>
  <c r="H24" i="1"/>
  <c r="G23" i="1"/>
  <c r="F23" i="1"/>
  <c r="E23" i="1"/>
  <c r="D23" i="1"/>
  <c r="G18" i="1"/>
  <c r="F18" i="1"/>
  <c r="E18" i="1"/>
  <c r="D18" i="1"/>
  <c r="H17" i="1"/>
  <c r="H16" i="1"/>
  <c r="H15" i="1"/>
  <c r="H14" i="1"/>
  <c r="G13" i="1"/>
  <c r="F13" i="1"/>
  <c r="E13" i="1"/>
  <c r="D13" i="1"/>
  <c r="H12" i="1"/>
  <c r="H11" i="1"/>
  <c r="H10" i="1"/>
  <c r="H9" i="1"/>
  <c r="E25" i="1" l="1"/>
  <c r="G25" i="1"/>
  <c r="H23" i="1"/>
  <c r="D25" i="1"/>
  <c r="F25" i="1"/>
  <c r="H18" i="1"/>
  <c r="H13" i="1"/>
  <c r="D26" i="1" l="1"/>
  <c r="F26" i="1"/>
  <c r="G26" i="1"/>
  <c r="E26" i="1"/>
  <c r="H25" i="1"/>
  <c r="H26" i="1" l="1"/>
</calcChain>
</file>

<file path=xl/sharedStrings.xml><?xml version="1.0" encoding="utf-8"?>
<sst xmlns="http://schemas.openxmlformats.org/spreadsheetml/2006/main" count="1213" uniqueCount="681">
  <si>
    <t>Olje</t>
  </si>
  <si>
    <t>Gass</t>
  </si>
  <si>
    <t>NGL</t>
  </si>
  <si>
    <t>Sum o.e</t>
  </si>
  <si>
    <t>mill tonn</t>
  </si>
  <si>
    <t>3*</t>
  </si>
  <si>
    <t>7F</t>
  </si>
  <si>
    <t>7A</t>
  </si>
  <si>
    <t>8 og 9</t>
  </si>
  <si>
    <t>Felt</t>
  </si>
  <si>
    <t>Kondensat</t>
  </si>
  <si>
    <r>
      <t>Oljeekv.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</si>
  <si>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>2</t>
    </r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</si>
  <si>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</si>
  <si>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</si>
  <si>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</si>
  <si>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</si>
  <si>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</si>
  <si>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</si>
  <si>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</si>
  <si>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</si>
  <si>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</si>
  <si>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</si>
  <si>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</si>
  <si>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</si>
  <si>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</si>
  <si>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</si>
  <si>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</si>
  <si>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r>
      <t>33/9-6 Delta</t>
    </r>
    <r>
      <rPr>
        <vertAlign val="superscript"/>
        <sz val="9"/>
        <rFont val="Arial"/>
        <family val="2"/>
      </rPr>
      <t>3)</t>
    </r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</si>
  <si>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</si>
  <si>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</si>
  <si>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</si>
  <si>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</si>
  <si>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</si>
  <si>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</si>
  <si>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</si>
  <si>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</si>
  <si>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</si>
  <si>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</si>
  <si>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</si>
  <si>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</si>
  <si>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</si>
  <si>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GLITNE</t>
  </si>
  <si>
    <t>GRANE</t>
  </si>
  <si>
    <t>GULLFAKS</t>
  </si>
  <si>
    <t>GULLFAKS SØR</t>
  </si>
  <si>
    <t>GUNGNE</t>
  </si>
  <si>
    <t>GYDA</t>
  </si>
  <si>
    <t>HEIMDAL</t>
  </si>
  <si>
    <t>HOD</t>
  </si>
  <si>
    <t>HULDRA</t>
  </si>
  <si>
    <t>JOTUN</t>
  </si>
  <si>
    <t>KRISTIN</t>
  </si>
  <si>
    <t>KVITEBJØRN</t>
  </si>
  <si>
    <t>MIKKEL</t>
  </si>
  <si>
    <t>MORVIN</t>
  </si>
  <si>
    <t>MURCHISON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</si>
  <si>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</si>
  <si>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</si>
  <si>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</si>
  <si>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</si>
  <si>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</si>
  <si>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</si>
  <si>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</si>
  <si>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</si>
  <si>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</si>
  <si>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</si>
  <si>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</si>
  <si>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</si>
  <si>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</si>
  <si>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</si>
  <si>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</si>
  <si>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</si>
  <si>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</si>
  <si>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</si>
  <si>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</si>
  <si>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</t>
  </si>
  <si>
    <t>TORDIS</t>
  </si>
  <si>
    <t>TUNE</t>
  </si>
  <si>
    <t>TYRIHANS</t>
  </si>
  <si>
    <t>ULA</t>
  </si>
  <si>
    <t>URD</t>
  </si>
  <si>
    <t>VALE</t>
  </si>
  <si>
    <t>VALHALL</t>
  </si>
  <si>
    <t>VARG</t>
  </si>
  <si>
    <t>VEGA</t>
  </si>
  <si>
    <t>VESLEFRIKK</t>
  </si>
  <si>
    <t>VIGDIS</t>
  </si>
  <si>
    <t>VILJE</t>
  </si>
  <si>
    <t>VISUND</t>
  </si>
  <si>
    <t>VOLUND</t>
  </si>
  <si>
    <t>VOLVE</t>
  </si>
  <si>
    <t>YME</t>
  </si>
  <si>
    <t>YTTERGRYTA</t>
  </si>
  <si>
    <t>ÅSGARD</t>
  </si>
  <si>
    <t>2) Funnår er funnår for den eldste funnbrønnen som inngår i feltet</t>
  </si>
  <si>
    <t>3) 33/9-6 Delta har prøveproduksjon</t>
  </si>
  <si>
    <r>
      <t>GOLIAT</t>
    </r>
    <r>
      <rPr>
        <vertAlign val="superscript"/>
        <sz val="9"/>
        <rFont val="Arial"/>
        <family val="2"/>
      </rPr>
      <t>3</t>
    </r>
  </si>
  <si>
    <t>HEIDRUN</t>
  </si>
  <si>
    <t>OSELVAR</t>
  </si>
  <si>
    <t>SLEIPNER VEST</t>
  </si>
  <si>
    <t>SLEIPNER ØST</t>
  </si>
  <si>
    <t>TROLL</t>
  </si>
  <si>
    <t>TRYM</t>
  </si>
  <si>
    <t>SUM</t>
  </si>
  <si>
    <t>Funn</t>
  </si>
  <si>
    <r>
      <t>Funnår</t>
    </r>
    <r>
      <rPr>
        <b/>
        <vertAlign val="superscript"/>
        <sz val="9"/>
        <rFont val="Arial"/>
        <family val="2"/>
      </rPr>
      <t>2)</t>
    </r>
  </si>
  <si>
    <t>Totalt</t>
  </si>
  <si>
    <t>2) Funnår for den eldste funnbrønn som inngår</t>
  </si>
  <si>
    <t>1/5-2 FLYNDRE</t>
  </si>
  <si>
    <t>17/12-1 BREAM</t>
  </si>
  <si>
    <t>24/6-1 PEIK</t>
  </si>
  <si>
    <t>31/2-N-11 H</t>
  </si>
  <si>
    <t>2/5-3 SØRØST TOR</t>
  </si>
  <si>
    <t>34/11-2 S NØKKEN</t>
  </si>
  <si>
    <t>6406/2-1 LAVRANS</t>
  </si>
  <si>
    <t>6406/3-2 TRESTAKK</t>
  </si>
  <si>
    <t>6406/9-1 LINNORM</t>
  </si>
  <si>
    <t>6506/11-2 LANGE</t>
  </si>
  <si>
    <t>6506/12-3 LYSING</t>
  </si>
  <si>
    <t>6507/11-6 SIGRID</t>
  </si>
  <si>
    <t>6507/7-13</t>
  </si>
  <si>
    <t>15/3-9</t>
  </si>
  <si>
    <t>16/2-4</t>
  </si>
  <si>
    <t>16/2-5</t>
  </si>
  <si>
    <t>34/4-10</t>
  </si>
  <si>
    <t>35/10-2</t>
  </si>
  <si>
    <t>6507/7-14 S</t>
  </si>
  <si>
    <t>7120/12-2</t>
  </si>
  <si>
    <t>7120/12-3</t>
  </si>
  <si>
    <t>1) Tabellen viser forventningsverdier og estimatene er derfor usikre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</si>
  <si>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</si>
  <si>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r>
      <t>1) 1,9 er omregningsfaktoren for NGL i tonn til Sm</t>
    </r>
    <r>
      <rPr>
        <vertAlign val="superscript"/>
        <sz val="10"/>
        <rFont val="Arial"/>
        <family val="2"/>
      </rPr>
      <t>3</t>
    </r>
  </si>
  <si>
    <t>Solgt og levert</t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</si>
  <si>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</si>
  <si>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</si>
  <si>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</si>
  <si>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1) 1,9 er omregningsfaktoren for NGL i tonn til Sm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.</t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</si>
  <si>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</si>
  <si>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</si>
  <si>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</si>
  <si>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</si>
  <si>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</si>
  <si>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</si>
  <si>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</si>
  <si>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</si>
  <si>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</si>
  <si>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</si>
  <si>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</si>
  <si>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</si>
  <si>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ALBUSKJELL</t>
  </si>
  <si>
    <t>COD</t>
  </si>
  <si>
    <t>EDDA</t>
  </si>
  <si>
    <t>FRIGG</t>
  </si>
  <si>
    <t>FRØY</t>
  </si>
  <si>
    <t>GAUPE</t>
  </si>
  <si>
    <t>GOLIAT</t>
  </si>
  <si>
    <t>GUDRUN</t>
  </si>
  <si>
    <t>LILLE-FRIGG</t>
  </si>
  <si>
    <t>MARULK</t>
  </si>
  <si>
    <t>MIME</t>
  </si>
  <si>
    <t>NORDØST FRIGG</t>
  </si>
  <si>
    <t>ODIN</t>
  </si>
  <si>
    <t>SKARV</t>
  </si>
  <si>
    <t>TOMMELITEN GAMMA</t>
  </si>
  <si>
    <t>VEST EKOFISK</t>
  </si>
  <si>
    <t>ØST FRIGG</t>
  </si>
  <si>
    <t>Opphavlege reservar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</si>
  <si>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</si>
  <si>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</si>
  <si>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</si>
  <si>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Statoil Petroleum AS</t>
  </si>
  <si>
    <t>159 B</t>
  </si>
  <si>
    <t>ExxonMobil Exploration &amp; Production Norway AS</t>
  </si>
  <si>
    <t>001</t>
  </si>
  <si>
    <t>Talisman Energy Norge AS</t>
  </si>
  <si>
    <t>A/S Norske Shell</t>
  </si>
  <si>
    <t>093</t>
  </si>
  <si>
    <t>ConocoPhillips Skandinavia AS</t>
  </si>
  <si>
    <t>018</t>
  </si>
  <si>
    <t>Talisman North Sea Limited</t>
  </si>
  <si>
    <t>090</t>
  </si>
  <si>
    <t>BG Norge AS</t>
  </si>
  <si>
    <t>GDF SUEZ E&amp;P Norge AS</t>
  </si>
  <si>
    <r>
      <t>GOLIAT</t>
    </r>
    <r>
      <rPr>
        <vertAlign val="superscript"/>
        <sz val="9"/>
        <rFont val="Arial"/>
        <family val="2"/>
      </rPr>
      <t>1)</t>
    </r>
  </si>
  <si>
    <t>Eni Norge AS</t>
  </si>
  <si>
    <r>
      <t>GUDRUN</t>
    </r>
    <r>
      <rPr>
        <vertAlign val="superscript"/>
        <sz val="9"/>
        <rFont val="Arial"/>
        <family val="2"/>
      </rPr>
      <t>1)</t>
    </r>
  </si>
  <si>
    <t>025</t>
  </si>
  <si>
    <t>050</t>
  </si>
  <si>
    <t>046</t>
  </si>
  <si>
    <t>019 B</t>
  </si>
  <si>
    <t>036 BS</t>
  </si>
  <si>
    <t>BP Norge AS</t>
  </si>
  <si>
    <t>033</t>
  </si>
  <si>
    <t>HALTENBANKEN VEST</t>
  </si>
  <si>
    <t>134 B</t>
  </si>
  <si>
    <t>CNR International (UK) Limited</t>
  </si>
  <si>
    <t>DONG E&amp;P Norge AS</t>
  </si>
  <si>
    <t>038 C</t>
  </si>
  <si>
    <t>072</t>
  </si>
  <si>
    <t xml:space="preserve">SKARV </t>
  </si>
  <si>
    <t>Total E&amp;P Norge AS</t>
  </si>
  <si>
    <t>037</t>
  </si>
  <si>
    <t>065</t>
  </si>
  <si>
    <t>089</t>
  </si>
  <si>
    <t>019</t>
  </si>
  <si>
    <t>036</t>
  </si>
  <si>
    <t>038</t>
  </si>
  <si>
    <t>052</t>
  </si>
  <si>
    <t>036 D</t>
  </si>
  <si>
    <t>046 BS</t>
  </si>
  <si>
    <r>
      <t>YME</t>
    </r>
    <r>
      <rPr>
        <vertAlign val="superscript"/>
        <sz val="9"/>
        <rFont val="Arial"/>
        <family val="2"/>
      </rPr>
      <t>1)</t>
    </r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</si>
  <si>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</si>
  <si>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</si>
  <si>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</si>
  <si>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>Sum o.e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</si>
  <si>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 xml:space="preserve">2)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2)</t>
    </r>
  </si>
  <si>
    <r>
      <t xml:space="preserve">mill Sm3
</t>
    </r>
    <r>
      <rPr>
        <i/>
        <sz val="9"/>
        <rFont val="Arial"/>
        <family val="2"/>
      </rPr>
      <t>mill Sm3</t>
    </r>
  </si>
  <si>
    <r>
      <t xml:space="preserve">mrd Sm3
</t>
    </r>
    <r>
      <rPr>
        <i/>
        <sz val="9"/>
        <rFont val="Arial"/>
        <family val="2"/>
      </rPr>
      <t>bill Sm3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</si>
  <si>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</si>
  <si>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Ressurser i funn som ikke er evaluerte (ressurskategori 7F)
</t>
    </r>
    <r>
      <rPr>
        <i/>
        <sz val="12"/>
        <rFont val="Arial"/>
        <family val="2"/>
      </rPr>
      <t>Resources in discoveries that have not been evaluated
(Resource category 7F)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</si>
  <si>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</si>
  <si>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</si>
  <si>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t>Discovery</t>
  </si>
  <si>
    <r>
      <t xml:space="preserve">Reserver i funn der  rettshavarene har vedtatt utbygging  (ressurskategori 3F)
</t>
    </r>
    <r>
      <rPr>
        <i/>
        <sz val="12"/>
        <rFont val="Arial"/>
        <family val="2"/>
      </rPr>
      <t xml:space="preserve">Original recoverable and remaining reserves in discoveries  which the licensees have decided to develop (Resource category 3F) </t>
    </r>
  </si>
  <si>
    <r>
      <t>Reserver</t>
    </r>
    <r>
      <rPr>
        <b/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4)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</si>
  <si>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</si>
  <si>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Reserver i felt. (Ressurskategorier 1, 2 og 3)
</t>
    </r>
    <r>
      <rPr>
        <i/>
        <sz val="12"/>
        <rFont val="Arial"/>
        <family val="2"/>
      </rPr>
      <t>Reserves in fields.  (Resource categories 1, 2 and 3)</t>
    </r>
  </si>
  <si>
    <r>
      <t xml:space="preserve">Solgt og levert fra nedstengde felt
</t>
    </r>
    <r>
      <rPr>
        <i/>
        <sz val="10"/>
        <rFont val="Arial"/>
        <family val="2"/>
      </rPr>
      <t>Sum fields with ceased production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</si>
  <si>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</si>
  <si>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r>
      <t xml:space="preserve">Solgt og levert fra felt i produksjon
</t>
    </r>
    <r>
      <rPr>
        <i/>
        <sz val="9"/>
        <rFont val="Arial"/>
        <family val="2"/>
      </rPr>
      <t>Sum production from producing fields</t>
    </r>
  </si>
  <si>
    <r>
      <t xml:space="preserve">Solgt og levert fra felt der produksjonen er avsluttet og fra
felt i produksjon. (Ressurskategori 0)
</t>
    </r>
    <r>
      <rPr>
        <i/>
        <sz val="12"/>
        <rFont val="Arial"/>
        <family val="2"/>
      </rPr>
      <t>Historical production from fields where production is ceased 
and from fields in production. (Resource category 0)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</si>
  <si>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</si>
  <si>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</si>
  <si>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</si>
  <si>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</si>
  <si>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</si>
  <si>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</si>
  <si>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Prosjektstatuskategori /</t>
    </r>
    <r>
      <rPr>
        <i/>
        <sz val="10"/>
        <rFont val="Arial"/>
        <family val="2"/>
      </rPr>
      <t xml:space="preserve"> Project status category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</si>
  <si>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</si>
  <si>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</si>
  <si>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</si>
  <si>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</si>
  <si>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</si>
  <si>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</si>
  <si>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r>
      <t>Solgt og levert/</t>
    </r>
    <r>
      <rPr>
        <i/>
        <sz val="11"/>
        <color theme="1"/>
        <rFont val="Calibri"/>
        <family val="2"/>
        <scheme val="minor"/>
      </rPr>
      <t>Produced</t>
    </r>
  </si>
  <si>
    <t>6507/3-5 S</t>
  </si>
  <si>
    <t>Alve</t>
  </si>
  <si>
    <t>24/6-4 Alvheim</t>
  </si>
  <si>
    <t>Alvheim</t>
  </si>
  <si>
    <t>25/4-10 S</t>
  </si>
  <si>
    <t>25/4-7 Alvheim</t>
  </si>
  <si>
    <t>25/8-1 Ringhorne</t>
  </si>
  <si>
    <t>Balder</t>
  </si>
  <si>
    <t>25/8-10 S Ringhorne</t>
  </si>
  <si>
    <t>25/8-11 Ringhorne</t>
  </si>
  <si>
    <t>25/8-C-20</t>
  </si>
  <si>
    <t>31/4-11</t>
  </si>
  <si>
    <t>Brage</t>
  </si>
  <si>
    <t>31/4-A-1-A</t>
  </si>
  <si>
    <t>31/4-A-30 B</t>
  </si>
  <si>
    <t>2/7-8</t>
  </si>
  <si>
    <t>Eldfisk</t>
  </si>
  <si>
    <t>Fram</t>
  </si>
  <si>
    <t>35/11-7</t>
  </si>
  <si>
    <t>35/11-8 S</t>
  </si>
  <si>
    <t>35/11-B-23-H</t>
  </si>
  <si>
    <t>15/12-19</t>
  </si>
  <si>
    <t>Gaupe</t>
  </si>
  <si>
    <t>34/8-12 S</t>
  </si>
  <si>
    <t>Gimle</t>
  </si>
  <si>
    <t>35/9-2</t>
  </si>
  <si>
    <t>Gjøa</t>
  </si>
  <si>
    <t>36/7-1</t>
  </si>
  <si>
    <t>Goliat</t>
  </si>
  <si>
    <t>7122/7-4 S Klappmys</t>
  </si>
  <si>
    <t>34/10-34 Gullfaks Vest</t>
  </si>
  <si>
    <t>Gullfaks</t>
  </si>
  <si>
    <t>34/10-45 B</t>
  </si>
  <si>
    <t>34/10-45 S</t>
  </si>
  <si>
    <t>34/10-46 A</t>
  </si>
  <si>
    <t>33/12-8 A Skinfaks</t>
  </si>
  <si>
    <t>Gullfaks Sør</t>
  </si>
  <si>
    <t>33/12-8 S Skinfaks B</t>
  </si>
  <si>
    <t>33/12-8 S Skinfaks S</t>
  </si>
  <si>
    <t>34/10-17 Rimfaks</t>
  </si>
  <si>
    <t>34/10-37 Gullveig</t>
  </si>
  <si>
    <t>34/10-43 S</t>
  </si>
  <si>
    <t>34/10-44 S Rimfaks Lunde</t>
  </si>
  <si>
    <t>34/10-47 S Gulltopp</t>
  </si>
  <si>
    <t>34/10-49 S Alun</t>
  </si>
  <si>
    <t>34/10-49 S Epidot</t>
  </si>
  <si>
    <t>34/10-K-2 H Gullveig</t>
  </si>
  <si>
    <t>15/9-20 S</t>
  </si>
  <si>
    <t>Gungne</t>
  </si>
  <si>
    <t>2/1-9 Gyda Sør</t>
  </si>
  <si>
    <t>Gyda</t>
  </si>
  <si>
    <t>6507/8-4 Heidrun Nord</t>
  </si>
  <si>
    <t>Heidrun</t>
  </si>
  <si>
    <t>2/11-10 S</t>
  </si>
  <si>
    <t>Hod</t>
  </si>
  <si>
    <t>25/7-3 Jotun</t>
  </si>
  <si>
    <t>Jotun</t>
  </si>
  <si>
    <t>25/8-8 S Jotun</t>
  </si>
  <si>
    <t>6407/7-6</t>
  </si>
  <si>
    <t>Njord</t>
  </si>
  <si>
    <t>6407/7-7S</t>
  </si>
  <si>
    <t>6608/10-4</t>
  </si>
  <si>
    <t>Norne</t>
  </si>
  <si>
    <t>30/6-15 Oseberg Vest</t>
  </si>
  <si>
    <t>Oseberg</t>
  </si>
  <si>
    <t>30/6-17</t>
  </si>
  <si>
    <t>30/6-18 Kappa</t>
  </si>
  <si>
    <t>30/6-26 Gamma Vest</t>
  </si>
  <si>
    <t>30/6-27</t>
  </si>
  <si>
    <t>30/6-9</t>
  </si>
  <si>
    <t>30/9-19</t>
  </si>
  <si>
    <t>30/9-10 Oseberg Sør</t>
  </si>
  <si>
    <t>Oseberg Sør</t>
  </si>
  <si>
    <t>30/9-13 S Oseberg Sør</t>
  </si>
  <si>
    <t>30/9-15 Oseberg Sør</t>
  </si>
  <si>
    <t>30/9-16 K Oseberg Sør</t>
  </si>
  <si>
    <t>30/9-21 S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</si>
  <si>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</si>
  <si>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</si>
  <si>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</si>
  <si>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</si>
  <si>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</si>
  <si>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</si>
  <si>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Oseberg Øst</t>
  </si>
  <si>
    <t>30/6-19 Beta Sadel</t>
  </si>
  <si>
    <t>16/7-7 S</t>
  </si>
  <si>
    <t>Sigyn</t>
  </si>
  <si>
    <t>6507/3-3 Idun</t>
  </si>
  <si>
    <t>Skarv</t>
  </si>
  <si>
    <t>6507/5-3 Snadd</t>
  </si>
  <si>
    <t>6507/5-6 S</t>
  </si>
  <si>
    <t>25/5-4 Byggve</t>
  </si>
  <si>
    <t>Skirne</t>
  </si>
  <si>
    <t>15/9-B-1</t>
  </si>
  <si>
    <t>Sleipner Vest</t>
  </si>
  <si>
    <t>15/9-17 Loke</t>
  </si>
  <si>
    <t>Sleipner Øst</t>
  </si>
  <si>
    <t>34/4-12 A</t>
  </si>
  <si>
    <t>Snorre</t>
  </si>
  <si>
    <t>7120/7-1 Askeladd Vest</t>
  </si>
  <si>
    <t>Snøhvit</t>
  </si>
  <si>
    <t>7120/7-2 Askeladd Sentral</t>
  </si>
  <si>
    <t>7120/8-1 Askeladd</t>
  </si>
  <si>
    <t>7120/9-1 Albatross</t>
  </si>
  <si>
    <t>7121/4-2 Snøhvit Nord</t>
  </si>
  <si>
    <t>7121/7-2 Albatross Sør</t>
  </si>
  <si>
    <t>34/7-21 Borg</t>
  </si>
  <si>
    <t>Tordis</t>
  </si>
  <si>
    <t>34/7-22 Tordis Øst</t>
  </si>
  <si>
    <t>34/7-25 S</t>
  </si>
  <si>
    <t>6407/1-3 Tyrihans Nord</t>
  </si>
  <si>
    <t>Tyrihans</t>
  </si>
  <si>
    <t>6608/10-11 S</t>
  </si>
  <si>
    <t>Urd</t>
  </si>
  <si>
    <t>6608/10-8 Stær</t>
  </si>
  <si>
    <t>6608/10-9 Lerke</t>
  </si>
  <si>
    <t>15/12-20 S</t>
  </si>
  <si>
    <t>Varg</t>
  </si>
  <si>
    <t>35/8-2 Vega</t>
  </si>
  <si>
    <t>Vega</t>
  </si>
  <si>
    <t>30/3-6 S</t>
  </si>
  <si>
    <t>Veslefrikk</t>
  </si>
  <si>
    <t>30/3-7 A</t>
  </si>
  <si>
    <t>30/3-7 B</t>
  </si>
  <si>
    <t>30/3-7 S</t>
  </si>
  <si>
    <t>34/7-23 S</t>
  </si>
  <si>
    <t>Vigdis</t>
  </si>
  <si>
    <t>34/7-34</t>
  </si>
  <si>
    <t>34/8-4 S</t>
  </si>
  <si>
    <t>Visund</t>
  </si>
  <si>
    <t>9/2-3</t>
  </si>
  <si>
    <t>Yme</t>
  </si>
  <si>
    <t>9/2-6 S</t>
  </si>
  <si>
    <t>9/2-7 S</t>
  </si>
  <si>
    <t>9/2-9 S</t>
  </si>
  <si>
    <t>6506/12-1 Smørbukk</t>
  </si>
  <si>
    <t>Åsgard</t>
  </si>
  <si>
    <t>6506/12-3 Smørbukk Sør</t>
  </si>
  <si>
    <t>25/11-25 S Svalin</t>
  </si>
  <si>
    <t>25/2-17</t>
  </si>
  <si>
    <t>25/2-10 S</t>
  </si>
  <si>
    <t>29/6-1</t>
  </si>
  <si>
    <t>30/7-2</t>
  </si>
  <si>
    <t>34/8-13 A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</si>
  <si>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</si>
  <si>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</si>
  <si>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</si>
  <si>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</si>
  <si>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>Funnår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1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</si>
  <si>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</si>
  <si>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Original recoverable and remaining reserves in discoveries which the licensees have decided to develop</t>
  </si>
  <si>
    <t>Oljedirektoratet</t>
  </si>
  <si>
    <t>Solgt og levert
Sold and delivered</t>
  </si>
  <si>
    <t>Feltoversikt / Fields</t>
  </si>
  <si>
    <t>RK 1, 2 &amp; 3-felt: Reserver i felt
Reserves in fields</t>
  </si>
  <si>
    <t>RK 3F: Reserver i funn der rettshaverne har vedtatt utbygging</t>
  </si>
  <si>
    <t>RK 4F: Ressurser i felt og funn i planleggingsfase
Resources in the planning phase</t>
  </si>
  <si>
    <t>RK 5F: Ressurser i funn der utvinning er sannsynlig, men ikke avklart
Resources whose recovery is likely, but not clarified</t>
  </si>
  <si>
    <t>RK 7F: Ressurser i nye funn  som ikke er evaluert
Resources in new discoveries that have not been evaluated</t>
  </si>
  <si>
    <t>Tilstedeværende ressurser i felt
In-place resources in fields</t>
  </si>
  <si>
    <r>
      <t>1)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</si>
  <si>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2) Discovery year is designated as the year of discovery for the oldest discovery well in the discovery in question</t>
  </si>
  <si>
    <t xml:space="preserve">1)  Funnår for den eldste funnbrønnen som inngår </t>
  </si>
  <si>
    <t>Estimatene gir en oversikt over hvor mye olje og gass som fantes i reservoarene før produksjonen tok til. Det finnes alternative måter å beregne tilstedeværende ressurser på.</t>
  </si>
  <si>
    <t>The estimates give an overview of how much oil and gas were in the reservoars before production started. There are alternative methods for calculationg in-place resources.</t>
  </si>
  <si>
    <t>1) 1 tonne NGL = 1.9 Sm3 NGL</t>
  </si>
  <si>
    <t>3) 33/9-6 Delta has test production</t>
  </si>
  <si>
    <t>1) The table shows expected values. All estimates are er subject to uncertainties.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</si>
  <si>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</si>
  <si>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4) Negative remaining reserves due to sales product not reported as original volume.</t>
  </si>
  <si>
    <t>2) Discovery year is designated as the year of discovery for  the oldest discovery well in the discovery in question</t>
  </si>
  <si>
    <t>Totale utvinnbare petroleumsressurser på norsk kontinentalsokkel fordelt på ressurskategorier</t>
  </si>
  <si>
    <t>102 C</t>
  </si>
  <si>
    <t>Lundin Norway AS</t>
  </si>
  <si>
    <t>373 S</t>
  </si>
  <si>
    <t>VALEMON</t>
  </si>
  <si>
    <t>VISUND INSIDE</t>
  </si>
  <si>
    <r>
      <t>BRYNHILD</t>
    </r>
    <r>
      <rPr>
        <vertAlign val="superscript"/>
        <sz val="9"/>
        <rFont val="Arial"/>
        <family val="2"/>
      </rPr>
      <t>1)</t>
    </r>
  </si>
  <si>
    <r>
      <t>KNARR</t>
    </r>
    <r>
      <rPr>
        <vertAlign val="superscript"/>
        <sz val="9"/>
        <rFont val="Arial"/>
        <family val="2"/>
      </rPr>
      <t>1)</t>
    </r>
  </si>
  <si>
    <r>
      <t>VALEMON</t>
    </r>
    <r>
      <rPr>
        <vertAlign val="superscript"/>
        <sz val="9"/>
        <rFont val="Arial"/>
        <family val="2"/>
      </rPr>
      <t>1)</t>
    </r>
  </si>
  <si>
    <t>Total E&amp;P UK PLC</t>
  </si>
  <si>
    <t>33/9-6 DELTA</t>
  </si>
  <si>
    <t>15/5-2 EIRIN</t>
  </si>
  <si>
    <t>2/4-17 TJALVE</t>
  </si>
  <si>
    <t>25/2-5 LILLE FRØY</t>
  </si>
  <si>
    <t>34/10-53 A</t>
  </si>
  <si>
    <t>34/10-53 S</t>
  </si>
  <si>
    <t>30/11-8 S</t>
  </si>
  <si>
    <t>34/10-52 A</t>
  </si>
  <si>
    <t>34/10-52 B</t>
  </si>
  <si>
    <t>ATLA</t>
  </si>
  <si>
    <t>BRYNHILD</t>
  </si>
  <si>
    <t>HYME</t>
  </si>
  <si>
    <t>KNARR</t>
  </si>
  <si>
    <t>VISUND SØR</t>
  </si>
  <si>
    <t>Estimatene som oppgis er derfor ikke nødvendigvis sammenlignbare mellom de ulike feltene.</t>
  </si>
  <si>
    <t>30/9-22 Stjerne</t>
  </si>
  <si>
    <t>6608/10-14 S Skuld</t>
  </si>
  <si>
    <t>Skuld</t>
  </si>
  <si>
    <t>6506/12-12 S</t>
  </si>
  <si>
    <t xml:space="preserve">7122/7-3 </t>
  </si>
  <si>
    <t>25/10-8 Hanz</t>
  </si>
  <si>
    <t>16/1-7</t>
  </si>
  <si>
    <t>6407/6-7 S Mikkel Sør</t>
  </si>
  <si>
    <t>043 CS, 043 DS</t>
  </si>
  <si>
    <t xml:space="preserve">4) Årsaken til negative tall for gjenværende reserver på enkelte felt er at produktet ikke er rapportert under opprinnelige reserver. </t>
  </si>
  <si>
    <t xml:space="preserve">     Dette gjelder produsert NGL og kondensat.</t>
  </si>
  <si>
    <t xml:space="preserve">Totale utvinnbare petroleumsressurser på norsk kontinentalsokkel fordelt per havområde
Original Recoverable Petroleum Resources on the Norwegian Continental Shelf </t>
  </si>
  <si>
    <t>Marathon Oil Norge AS</t>
  </si>
  <si>
    <t>The given estimates are therefore not neccessarily comparible between fields.</t>
  </si>
  <si>
    <t>Olje/Oil</t>
  </si>
  <si>
    <t>Gass/Gas</t>
  </si>
  <si>
    <t>Sold and deliv.</t>
  </si>
  <si>
    <t>Klasse/Class</t>
  </si>
  <si>
    <t>Betingede ressurser Contingent resources</t>
  </si>
  <si>
    <r>
      <t>Solgt og levert/</t>
    </r>
    <r>
      <rPr>
        <i/>
        <sz val="10"/>
        <rFont val="Arial"/>
        <family val="2"/>
      </rPr>
      <t>Sold and delivered</t>
    </r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</si>
  <si>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</si>
  <si>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</si>
  <si>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</si>
  <si>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</si>
  <si>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I produksjon / </t>
    </r>
    <r>
      <rPr>
        <i/>
        <sz val="10"/>
        <rFont val="Arial"/>
        <family val="2"/>
      </rPr>
      <t>In production</t>
    </r>
  </si>
  <si>
    <r>
      <t xml:space="preserve">Godkjent og besluttet utbygd / </t>
    </r>
    <r>
      <rPr>
        <i/>
        <sz val="10"/>
        <rFont val="Arial"/>
        <family val="2"/>
      </rPr>
      <t>Approved plan</t>
    </r>
  </si>
  <si>
    <r>
      <t xml:space="preserve">I planleggingsfasen / </t>
    </r>
    <r>
      <rPr>
        <i/>
        <sz val="10"/>
        <rFont val="Arial"/>
        <family val="2"/>
      </rPr>
      <t>In the planning phase</t>
    </r>
  </si>
  <si>
    <r>
      <t xml:space="preserve">Ikke evaluerte funn knyttet til felt                                     </t>
    </r>
    <r>
      <rPr>
        <i/>
        <sz val="10"/>
        <rFont val="Arial"/>
        <family val="2"/>
      </rPr>
      <t>New discoveries tied to fields being evaluated</t>
    </r>
  </si>
  <si>
    <r>
      <t xml:space="preserve">Mulige framtidige tiltak for økt utvn.                  </t>
    </r>
    <r>
      <rPr>
        <i/>
        <sz val="10"/>
        <rFont val="Arial"/>
        <family val="2"/>
      </rPr>
      <t>Possible future incr.recovery measures</t>
    </r>
  </si>
  <si>
    <r>
      <t xml:space="preserve">Utvinning sannsynlig, men uavklart                   </t>
    </r>
    <r>
      <rPr>
        <i/>
        <sz val="10"/>
        <rFont val="Arial"/>
        <family val="2"/>
      </rPr>
      <t>Recovery likely but not clarified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</si>
  <si>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</si>
  <si>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</si>
  <si>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</si>
  <si>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Besluttet av rettighetshaverne                          </t>
    </r>
    <r>
      <rPr>
        <i/>
        <sz val="10"/>
        <rFont val="Arial"/>
        <family val="2"/>
      </rPr>
      <t>Decided by the licensees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</si>
  <si>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</si>
  <si>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t>Original Recoverable Petroleum Resources on the Norwegian Continental Shelf split on resource categories</t>
  </si>
  <si>
    <r>
      <t xml:space="preserve">Kategori         </t>
    </r>
    <r>
      <rPr>
        <b/>
        <i/>
        <sz val="9"/>
        <rFont val="Arial"/>
        <family val="2"/>
      </rPr>
      <t>Category</t>
    </r>
  </si>
  <si>
    <t xml:space="preserve">2) Discovery year is designated as the year of discovery for </t>
  </si>
  <si>
    <t xml:space="preserve">   the oldest discovery well in the discovery in question</t>
  </si>
  <si>
    <t xml:space="preserve">1) Discovery year is designated as the year of discovery for the oldest discovery well in the discovery in </t>
  </si>
  <si>
    <t xml:space="preserve">    question</t>
  </si>
  <si>
    <r>
      <t xml:space="preserve">* inkluderer reserver fra funn/ </t>
    </r>
    <r>
      <rPr>
        <i/>
        <sz val="11"/>
        <color theme="1"/>
        <rFont val="Calibri"/>
        <family val="2"/>
        <scheme val="minor"/>
      </rPr>
      <t>include reserves from discoveries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</si>
  <si>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</si>
  <si>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t xml:space="preserve">SLEIPNER VEST </t>
  </si>
  <si>
    <t>4) Heidrun omfatter Tjeldbergodden</t>
  </si>
  <si>
    <t>4) Heidrun includes Tjeldbergodden</t>
  </si>
  <si>
    <t>5) Troll omfatter TOGI</t>
  </si>
  <si>
    <t>5) Troll includes TOGI</t>
  </si>
  <si>
    <t>ISLAY</t>
  </si>
  <si>
    <t>BØYLA</t>
  </si>
  <si>
    <t>EDVARD GRIEG</t>
  </si>
  <si>
    <t>JETTE</t>
  </si>
  <si>
    <t>MARTIN LINGE</t>
  </si>
  <si>
    <t>SKULD</t>
  </si>
  <si>
    <t>SVALIN</t>
  </si>
  <si>
    <t>2/12-1 MJØLNER</t>
  </si>
  <si>
    <t>30/6-28 S</t>
  </si>
  <si>
    <t>6507/3-9 S</t>
  </si>
  <si>
    <t>Total E &amp; P Norge AS</t>
  </si>
  <si>
    <r>
      <t>BØYLA</t>
    </r>
    <r>
      <rPr>
        <vertAlign val="superscript"/>
        <sz val="9"/>
        <rFont val="Arial"/>
        <family val="2"/>
      </rPr>
      <t>1)</t>
    </r>
  </si>
  <si>
    <r>
      <t>EDVARD GRIEG</t>
    </r>
    <r>
      <rPr>
        <vertAlign val="superscript"/>
        <sz val="9"/>
        <rFont val="Arial"/>
        <family val="2"/>
      </rPr>
      <t>1)</t>
    </r>
  </si>
  <si>
    <r>
      <t>MARTIN LINGE</t>
    </r>
    <r>
      <rPr>
        <vertAlign val="superscript"/>
        <sz val="9"/>
        <rFont val="Arial"/>
        <family val="2"/>
      </rPr>
      <t>1)</t>
    </r>
  </si>
  <si>
    <r>
      <t>SVALIN</t>
    </r>
    <r>
      <rPr>
        <vertAlign val="superscript"/>
        <sz val="9"/>
        <rFont val="Arial"/>
        <family val="2"/>
      </rPr>
      <t>1)</t>
    </r>
  </si>
  <si>
    <t>Det norske oljeselskap ASA</t>
  </si>
  <si>
    <t>Centrica Resources (Norge) AS</t>
  </si>
  <si>
    <t>34/3-3 S</t>
  </si>
  <si>
    <t>Knarr</t>
  </si>
  <si>
    <t>Martin Linge</t>
  </si>
  <si>
    <t>Svalin</t>
  </si>
  <si>
    <t>35/11-2 Vega Sør</t>
  </si>
  <si>
    <t>30/11-8 A</t>
  </si>
  <si>
    <t>6407/6-6 Mikkel Sør</t>
  </si>
  <si>
    <t>6507/7-15 S</t>
  </si>
  <si>
    <t xml:space="preserve">    This applies to produced NGL and condensate</t>
  </si>
  <si>
    <r>
      <t xml:space="preserve">Nye funn, ikke evaluert                                         </t>
    </r>
    <r>
      <rPr>
        <i/>
        <sz val="10"/>
        <rFont val="Arial"/>
        <family val="2"/>
      </rPr>
      <t>New discoveries being evaluated</t>
    </r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</si>
  <si>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</si>
  <si>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</si>
  <si>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r>
      <t xml:space="preserve">Ressurser i felt og  funn i planleggingsfase (ressurskategori 4 F)
</t>
    </r>
    <r>
      <rPr>
        <i/>
        <sz val="12"/>
        <rFont val="Arial"/>
        <family val="2"/>
      </rPr>
      <t>Resources in the planning phase (Resource category 4 F)</t>
    </r>
  </si>
  <si>
    <r>
      <t xml:space="preserve">Ressurser i funn der utvinning er sannsynlig, men ikke avklart (ressurskategori 5 F)
</t>
    </r>
    <r>
      <rPr>
        <i/>
        <sz val="12"/>
        <rFont val="Arial"/>
        <family val="2"/>
      </rPr>
      <t>Resources in discoveries where development is likely but not clarified (Resource category 5 F)</t>
    </r>
  </si>
  <si>
    <r>
      <t>Reserver*/</t>
    </r>
    <r>
      <rPr>
        <i/>
        <sz val="11"/>
        <color theme="1"/>
        <rFont val="Calibri"/>
        <family val="2"/>
        <scheme val="minor"/>
      </rPr>
      <t>Reserves</t>
    </r>
  </si>
  <si>
    <t>Mulige framtidige tiltak for økt utvinning**</t>
  </si>
  <si>
    <t>* Inkluderer ressurskategoriene 1, 2 og 3/ includes resource category 1, 2 and 3</t>
  </si>
  <si>
    <t>**Ressurser fra framtidige tiltak for økt utvinning er bare gitt for totale ressurser. De er ikke fordelt på områder.</t>
  </si>
  <si>
    <t>**Resources from future measures for improved recovery are calculated for the total recoverable potential and have not been broken down by area.</t>
  </si>
  <si>
    <r>
      <t>BRYNHILD</t>
    </r>
    <r>
      <rPr>
        <vertAlign val="superscript"/>
        <sz val="9"/>
        <rFont val="Arial"/>
        <family val="2"/>
      </rPr>
      <t>3)</t>
    </r>
  </si>
  <si>
    <r>
      <t>EDVARD GRIEG</t>
    </r>
    <r>
      <rPr>
        <vertAlign val="superscript"/>
        <sz val="9"/>
        <rFont val="Arial"/>
        <family val="2"/>
      </rPr>
      <t>3)</t>
    </r>
  </si>
  <si>
    <r>
      <t>GUDRUN</t>
    </r>
    <r>
      <rPr>
        <vertAlign val="superscript"/>
        <sz val="9"/>
        <rFont val="Arial"/>
        <family val="2"/>
      </rPr>
      <t>3)</t>
    </r>
  </si>
  <si>
    <r>
      <t>KNARR</t>
    </r>
    <r>
      <rPr>
        <vertAlign val="superscript"/>
        <sz val="9"/>
        <rFont val="Arial"/>
        <family val="2"/>
      </rPr>
      <t>3)</t>
    </r>
  </si>
  <si>
    <r>
      <t>MARTIN LINGE</t>
    </r>
    <r>
      <rPr>
        <vertAlign val="superscript"/>
        <sz val="9"/>
        <rFont val="Arial"/>
        <family val="2"/>
      </rPr>
      <t>3)</t>
    </r>
  </si>
  <si>
    <r>
      <t>SVALIN</t>
    </r>
    <r>
      <rPr>
        <vertAlign val="superscript"/>
        <sz val="9"/>
        <rFont val="Arial"/>
        <family val="2"/>
      </rPr>
      <t>3)</t>
    </r>
  </si>
  <si>
    <r>
      <t>VALEMON</t>
    </r>
    <r>
      <rPr>
        <vertAlign val="superscript"/>
        <sz val="9"/>
        <rFont val="Arial"/>
        <family val="2"/>
      </rPr>
      <t>3)</t>
    </r>
  </si>
  <si>
    <r>
      <t>YME</t>
    </r>
    <r>
      <rPr>
        <vertAlign val="superscript"/>
        <sz val="9"/>
        <rFont val="Arial"/>
        <family val="2"/>
      </rPr>
      <t>3)</t>
    </r>
  </si>
  <si>
    <r>
      <t xml:space="preserve">Totale petroleumsressursar på norsk kontinentalsokkel pr. 31.12.2013
</t>
    </r>
    <r>
      <rPr>
        <i/>
        <sz val="12"/>
        <rFont val="Arial"/>
        <family val="2"/>
      </rPr>
      <t>Original Recoverable Petroleum Resources on the Norwegian Continental
Shelf as of 31 December, 2013</t>
    </r>
  </si>
  <si>
    <r>
      <t xml:space="preserve">Ressursregnskap pr. 31.12.2013
</t>
    </r>
    <r>
      <rPr>
        <b/>
        <i/>
        <sz val="10"/>
        <rFont val="Arial"/>
        <family val="2"/>
      </rPr>
      <t>Resource account as of 31.12.2013</t>
    </r>
  </si>
  <si>
    <r>
      <t xml:space="preserve">Endring fra 2012
</t>
    </r>
    <r>
      <rPr>
        <b/>
        <i/>
        <sz val="10"/>
        <rFont val="Arial"/>
        <family val="2"/>
      </rPr>
      <t>Changes from 2012</t>
    </r>
  </si>
  <si>
    <t>Totale petroleumsressursar på norsk kontinentalsokkel pr. 31.12.2013</t>
  </si>
  <si>
    <t>Original Recoverable Petroleum Resources on the Norwegian Continental Shelf as of 31 December, 2013</t>
  </si>
  <si>
    <r>
      <t>Ressursregnskap/</t>
    </r>
    <r>
      <rPr>
        <b/>
        <i/>
        <sz val="11"/>
        <rFont val="Calibri"/>
        <family val="2"/>
        <scheme val="minor"/>
      </rPr>
      <t>Resource accounts per 31.12.2013</t>
    </r>
  </si>
  <si>
    <r>
      <t>Endring i forhold til 2012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 from 2012</t>
    </r>
  </si>
  <si>
    <t>Operatør per 31.12.2013</t>
  </si>
  <si>
    <t>Yttergryta</t>
  </si>
  <si>
    <t>FRAM H-NORD</t>
  </si>
  <si>
    <r>
      <t>GINA KROG</t>
    </r>
    <r>
      <rPr>
        <vertAlign val="superscript"/>
        <sz val="9"/>
        <rFont val="Arial"/>
        <family val="2"/>
      </rPr>
      <t>3)</t>
    </r>
  </si>
  <si>
    <r>
      <t>IVAR AASEN</t>
    </r>
    <r>
      <rPr>
        <vertAlign val="superscript"/>
        <sz val="9"/>
        <rFont val="Arial"/>
        <family val="2"/>
      </rPr>
      <t>3)</t>
    </r>
  </si>
  <si>
    <t>AASTA HANSTEEN</t>
  </si>
  <si>
    <t>3) Felt med godkjent utbyggingsplan der produksjonen ikke var startet per 31.12.2013</t>
  </si>
  <si>
    <t>3) Fields with an approved development plan not in production as of 31.12.2013</t>
  </si>
  <si>
    <t>1) Felt med godkjent utbyggingsplan der produksjonen ikkje var kome i gang per 31.12.2013</t>
  </si>
  <si>
    <t>1) Fields with an approved development plan not in production as of 31.12.13</t>
  </si>
  <si>
    <r>
      <t>AASTA HANSTEEN</t>
    </r>
    <r>
      <rPr>
        <vertAlign val="superscript"/>
        <sz val="9"/>
        <rFont val="Arial"/>
        <family val="2"/>
      </rPr>
      <t>1)</t>
    </r>
  </si>
  <si>
    <t>GINA KROG</t>
  </si>
  <si>
    <t>Glitne</t>
  </si>
  <si>
    <t>Wintershall Norge AS</t>
  </si>
  <si>
    <t>001 B</t>
  </si>
  <si>
    <r>
      <t>FRAM H-NORD</t>
    </r>
    <r>
      <rPr>
        <vertAlign val="superscript"/>
        <sz val="9"/>
        <rFont val="Arial"/>
        <family val="2"/>
      </rPr>
      <t>1)</t>
    </r>
  </si>
  <si>
    <r>
      <t>GINA KROG</t>
    </r>
    <r>
      <rPr>
        <vertAlign val="superscript"/>
        <sz val="9"/>
        <rFont val="Arial"/>
        <family val="2"/>
      </rPr>
      <t>1)</t>
    </r>
  </si>
  <si>
    <r>
      <t>IVAR AASEN</t>
    </r>
    <r>
      <rPr>
        <vertAlign val="superscript"/>
        <sz val="9"/>
        <rFont val="Arial"/>
        <family val="2"/>
      </rPr>
      <t>1)</t>
    </r>
  </si>
  <si>
    <t>25/4-3 GEKKO</t>
  </si>
  <si>
    <t>2/3-1</t>
  </si>
  <si>
    <t>25/11-27</t>
  </si>
  <si>
    <t>6407/1-6 S</t>
  </si>
  <si>
    <r>
      <t xml:space="preserve">Funn som i 2013 rapporteres som deler av 
andre felt eller funn.
</t>
    </r>
    <r>
      <rPr>
        <i/>
        <sz val="12"/>
        <rFont val="Arial"/>
        <family val="2"/>
      </rPr>
      <t>Discoveries that are reported under other
fields and discoveries</t>
    </r>
  </si>
  <si>
    <t>2008</t>
  </si>
  <si>
    <t>Aasta Hansteen</t>
  </si>
  <si>
    <t>Gudrun</t>
  </si>
  <si>
    <t>34/10-46 S</t>
  </si>
  <si>
    <t>34/10-A-8</t>
  </si>
  <si>
    <t>Ivar Aasen</t>
  </si>
  <si>
    <t>30/9-20 S</t>
  </si>
  <si>
    <t>34/8-15 S</t>
  </si>
  <si>
    <t>7220/7-1 Johan Castberg</t>
  </si>
  <si>
    <t>7220/8-1 Johan Castberg</t>
  </si>
  <si>
    <t>IVAR AASEN</t>
  </si>
  <si>
    <t>16/2-6 JOHAN SVERDRUP</t>
  </si>
  <si>
    <t>Funn som i 2013 rapporteres som deler av andre felt og funn
Discoveries that are reported under other fields and discoveries</t>
  </si>
  <si>
    <t>Kond./Cond.</t>
  </si>
  <si>
    <r>
      <t xml:space="preserve">Utvinning sannsynlig, men uavklart                 </t>
    </r>
    <r>
      <rPr>
        <i/>
        <sz val="10"/>
        <rFont val="Arial"/>
        <family val="2"/>
      </rPr>
      <t>Recovery likely, but not clarified</t>
    </r>
  </si>
  <si>
    <t>1/9-1 TOMMELITEN ALPHA</t>
  </si>
  <si>
    <r>
      <t>HEIDRUN</t>
    </r>
    <r>
      <rPr>
        <vertAlign val="superscript"/>
        <sz val="9"/>
        <rFont val="Arial"/>
        <family val="2"/>
      </rPr>
      <t>4)</t>
    </r>
  </si>
  <si>
    <r>
      <t>TROLL</t>
    </r>
    <r>
      <rPr>
        <vertAlign val="superscript"/>
        <sz val="9"/>
        <rFont val="Arial"/>
        <family val="2"/>
      </rPr>
      <t>5)</t>
    </r>
  </si>
  <si>
    <r>
      <t>AASTA HANSTEEN</t>
    </r>
    <r>
      <rPr>
        <vertAlign val="superscript"/>
        <sz val="9"/>
        <rFont val="Arial"/>
        <family val="2"/>
      </rPr>
      <t>3)</t>
    </r>
  </si>
  <si>
    <r>
      <t>FRAM H- NORD</t>
    </r>
    <r>
      <rPr>
        <vertAlign val="superscript"/>
        <sz val="9"/>
        <color theme="1"/>
        <rFont val="Arial"/>
        <family val="2"/>
      </rPr>
      <t>3)</t>
    </r>
  </si>
  <si>
    <r>
      <t>BØYLA</t>
    </r>
    <r>
      <rPr>
        <vertAlign val="superscript"/>
        <sz val="9"/>
        <rFont val="Arial"/>
        <family val="2"/>
      </rPr>
      <t>3)</t>
    </r>
  </si>
  <si>
    <t>6406/2-7 ERLEND</t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</si>
  <si>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</si>
  <si>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t>3.mars 2014</t>
  </si>
  <si>
    <r>
      <t>Discovery</t>
    </r>
    <r>
      <rPr>
        <i/>
        <vertAlign val="superscript"/>
        <sz val="9"/>
        <rFont val="Arial"/>
        <family val="2"/>
      </rPr>
      <t>1)</t>
    </r>
  </si>
  <si>
    <t>3) Funnår er funnår for den eldste funnbrønnen som inngår</t>
  </si>
  <si>
    <t>4) Rettighetshaverne ser på en nyutbygging  av feltet, volumet er summert i RK 4A for felt</t>
  </si>
  <si>
    <t>7) 6407/6-6 MIKKEL SØR inneholder 6407/6-7 S - funnår 2009</t>
  </si>
  <si>
    <t>9) 7220/8-1 JOHAN CASTBERG inneholder 7220/7-1 - funnår 2012.  Ressursene omfatter gass ressurser i RK 7F</t>
  </si>
  <si>
    <r>
      <t>2) 1,9 er omregningsfaktoren for NGL i tonn til Sm</t>
    </r>
    <r>
      <rPr>
        <vertAlign val="superscript"/>
        <sz val="10"/>
        <rFont val="Arial"/>
        <family val="2"/>
      </rPr>
      <t>3</t>
    </r>
  </si>
  <si>
    <t>1) Navn i parantes er ikke offisielle funn navn</t>
  </si>
  <si>
    <r>
      <t>FRØY</t>
    </r>
    <r>
      <rPr>
        <vertAlign val="superscript"/>
        <sz val="9"/>
        <rFont val="Arial"/>
        <family val="2"/>
      </rPr>
      <t>4)</t>
    </r>
  </si>
  <si>
    <r>
      <t>6407/6-6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MIKKEL SØR</t>
    </r>
    <r>
      <rPr>
        <vertAlign val="superscript"/>
        <sz val="9"/>
        <rFont val="Arial"/>
        <family val="2"/>
      </rPr>
      <t>7)</t>
    </r>
  </si>
  <si>
    <r>
      <t>7220/8-1 JOHAN CASTBERG</t>
    </r>
    <r>
      <rPr>
        <vertAlign val="superscript"/>
        <sz val="9"/>
        <color theme="1"/>
        <rFont val="Arial"/>
        <family val="2"/>
      </rPr>
      <t>9)</t>
    </r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</si>
  <si>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</si>
  <si>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</si>
  <si>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</si>
  <si>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3) Discovery year is designated as the year of discovery for  the oldest discovery well in the discovery in question</t>
  </si>
  <si>
    <t>4) The licensees look for new development of the field, the volumes are included in RC 4A for fields</t>
  </si>
  <si>
    <t>7) 6407/6-6 MIKKEL SØR includes 6407/6-7 S - discovery year 2009</t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</si>
  <si>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</si>
  <si>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t>8) 6507/7-14 S (ZIDANE) inneholder 6507/7-15 S - funnår 2012</t>
  </si>
  <si>
    <t>1) Navn i parantes er  ikke offisielle funn navn</t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</si>
  <si>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</si>
  <si>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 xml:space="preserve">3) Funnår er funnår for den eldste funnbrønnen som inngår </t>
  </si>
  <si>
    <t xml:space="preserve">4) Funnet har ingen salgbare ressurser. Produsert gass brukes som brensel på Draugen </t>
  </si>
  <si>
    <t>1) Names in brackets are not official discovery names</t>
  </si>
  <si>
    <t>4) The discovery has no salable resources. Produced gas will be used as fuel on Draugen</t>
  </si>
  <si>
    <t>16/1-12 (Edvard Grieg Sør)</t>
  </si>
  <si>
    <t>16/1-14 (Apollo)</t>
  </si>
  <si>
    <t>24/9-10 S (Caterpillar)</t>
  </si>
  <si>
    <t>25/1-11 R (Storklakken)</t>
  </si>
  <si>
    <t>3/7-8 S (Trym Sør)</t>
  </si>
  <si>
    <t>30/5-3 S (Corvus)</t>
  </si>
  <si>
    <t>33/12-9 S (Skinfaks Sør)</t>
  </si>
  <si>
    <t>35/2-1 (Peon)</t>
  </si>
  <si>
    <t>35/8-3 (Aurora)</t>
  </si>
  <si>
    <t>35/9-6 S (Titan)</t>
  </si>
  <si>
    <t>6407/7-8 (Noatun)</t>
  </si>
  <si>
    <r>
      <t>6407/9-9 (Hasselmus)</t>
    </r>
    <r>
      <rPr>
        <vertAlign val="superscript"/>
        <sz val="9"/>
        <rFont val="Arial"/>
        <family val="2"/>
      </rPr>
      <t>4)</t>
    </r>
  </si>
  <si>
    <t>6506/6-1 (Victoria)</t>
  </si>
  <si>
    <t>6507/3-8 (Gjøk)</t>
  </si>
  <si>
    <t>6607/12-2 S (Alve Nord)</t>
  </si>
  <si>
    <r>
      <t>7120/12-2 (Alke)</t>
    </r>
    <r>
      <rPr>
        <vertAlign val="superscript"/>
        <sz val="9"/>
        <rFont val="Arial"/>
        <family val="2"/>
      </rPr>
      <t>5)</t>
    </r>
  </si>
  <si>
    <t>15/12-21 (Grevling)</t>
  </si>
  <si>
    <t>5) 7120/12-2 Alke inkluderer 7120/12-3 - funnår 1983</t>
  </si>
  <si>
    <t>5) 7120/12-2 Alke includes 7120/12-3 - discovery year 1983</t>
  </si>
  <si>
    <t>34/4-11 (Beta)</t>
  </si>
  <si>
    <t>8/10-4 S (Butch)</t>
  </si>
  <si>
    <t>18/10-1 (Mackerel)</t>
  </si>
  <si>
    <t>30/11-7 (Fulla)</t>
  </si>
  <si>
    <t>35/11-13 (Astero)</t>
  </si>
  <si>
    <t>6406/3-8 (Maria)</t>
  </si>
  <si>
    <t>6506/9-2 S (Fogelberg)</t>
  </si>
  <si>
    <r>
      <t>6507/7-14 S (Zidane)</t>
    </r>
    <r>
      <rPr>
        <vertAlign val="superscript"/>
        <sz val="9"/>
        <color theme="1"/>
        <rFont val="Arial"/>
        <family val="2"/>
      </rPr>
      <t>8)</t>
    </r>
  </si>
  <si>
    <t>6705/10-1 (Asterix)</t>
  </si>
  <si>
    <t>7122/6-1 (Tornerose)</t>
  </si>
  <si>
    <t>7/12-5 (Ula Nord)</t>
  </si>
  <si>
    <t>16/2-18 S (Cliffhanger Nord)</t>
  </si>
  <si>
    <t>16/4-6 S (Luno II)</t>
  </si>
  <si>
    <t>2/4-21 (King Lear)</t>
  </si>
  <si>
    <r>
      <t>30/11-8 S (Krafla)</t>
    </r>
    <r>
      <rPr>
        <vertAlign val="superscript"/>
        <sz val="9"/>
        <color theme="1"/>
        <rFont val="Arial"/>
        <family val="2"/>
      </rPr>
      <t>6)</t>
    </r>
  </si>
  <si>
    <t>6) 30/11-8 S (Krafla) inneholder 30/11-8 A - funnår 2011. Ressurser i RK 4F og RK 7F</t>
  </si>
  <si>
    <t>30/11-9 S (Askja West)</t>
  </si>
  <si>
    <t>34/12-1 (Afrodite)</t>
  </si>
  <si>
    <t>34/6-2 S (Garantiana)</t>
  </si>
  <si>
    <t>34/7-H-2 (Ørneskate)</t>
  </si>
  <si>
    <t>35/12-2 (Grosbeak)</t>
  </si>
  <si>
    <t>35/9-7 (Skarfjell)</t>
  </si>
  <si>
    <t>6406/6-3 (Mjøsa Sør)</t>
  </si>
  <si>
    <t>6407/2-5 S (Nona)</t>
  </si>
  <si>
    <t>6407/2-6 S (Flyndretind)</t>
  </si>
  <si>
    <t>6407/8-6 (Snilehorn)</t>
  </si>
  <si>
    <t>6506/9-3 (Smørbukk Nord)</t>
  </si>
  <si>
    <t>6507/3-7 (Idun N)</t>
  </si>
  <si>
    <t>6507/3-10 (Klara)</t>
  </si>
  <si>
    <t>6608/10-15 (Svale)</t>
  </si>
  <si>
    <t>7120/1-3 (Gotha)</t>
  </si>
  <si>
    <t>7120/2-3 S (Skalle)</t>
  </si>
  <si>
    <t>7219/8-2 (Iskrystall)</t>
  </si>
  <si>
    <t>7220/7-2 S (Skavl)</t>
  </si>
  <si>
    <t>7324/8-1 (Wisting Central)</t>
  </si>
  <si>
    <t>1) Names in brackets are not official  discovery names</t>
  </si>
  <si>
    <t>3) Discovery year is designated as the year of discovery for the oldest discovery well in the discovery in question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</si>
  <si>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</si>
  <si>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</si>
  <si>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9) 7220/8-1JOHAN CASTBERG includes 7220/7-1 - discovery year 2012.The resources include gas resources in RC 7F</t>
  </si>
  <si>
    <t>25/4-2 (Heimdal Øst)</t>
  </si>
  <si>
    <r>
      <t>25/2-10 S (FriggGammaDelta)</t>
    </r>
    <r>
      <rPr>
        <vertAlign val="superscript"/>
        <sz val="9"/>
        <rFont val="Arial"/>
        <family val="2"/>
      </rPr>
      <t>5)</t>
    </r>
  </si>
  <si>
    <t>15/8-1 (Alpha)</t>
  </si>
  <si>
    <t>8) 6507/7-14 S (Zidane) includes 6507/7-15 S  - discovery year 2012</t>
  </si>
  <si>
    <t>6) 30/11-8 S (Krafla) includes 30/11-8 A - discovery year 2011. Resources in RC 4F and RC 7F</t>
  </si>
  <si>
    <t>5) 25/2-10 S (FriggGammaDelta) inneholder 25/2-17 - funnår 2009</t>
  </si>
  <si>
    <t>5) 25/2-10 S (FriggGammaDelta) includes 25/2-17 - discovery year 2009</t>
  </si>
  <si>
    <t>25/8-4 (D-struktur)</t>
  </si>
  <si>
    <t>16/2-3 (Ragnarrock)</t>
  </si>
  <si>
    <t>7222/11-1 (Langlitinden)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</si>
</sst>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[Red]\-0\ "/>
    <numFmt numFmtId="165" formatCode="0.0"/>
    <numFmt numFmtId="166" formatCode="0.000"/>
    <numFmt numFmtId="167" formatCode="#,##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>
      <alignment vertical="top"/>
      <protection locked="0"/>
    </xf>
  </cellStyleXfs>
  <cellXfs count="473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164" fontId="6" fillId="0" borderId="7" xfId="2" applyNumberFormat="1" applyFont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1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2" xfId="2" applyFont="1" applyBorder="1"/>
    <xf numFmtId="0" fontId="0" fillId="0" borderId="33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165" fontId="12" fillId="0" borderId="29" xfId="2" applyNumberFormat="1" applyFont="1" applyBorder="1"/>
    <xf numFmtId="0" fontId="6" fillId="0" borderId="34" xfId="2" applyFont="1" applyBorder="1" applyAlignment="1">
      <alignment wrapText="1"/>
    </xf>
    <xf numFmtId="165" fontId="6" fillId="0" borderId="35" xfId="2" applyNumberFormat="1" applyFont="1" applyBorder="1"/>
    <xf numFmtId="0" fontId="6" fillId="0" borderId="36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32" xfId="2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165" fontId="6" fillId="0" borderId="1" xfId="4" applyNumberFormat="1" applyFont="1" applyBorder="1"/>
    <xf numFmtId="165" fontId="6" fillId="0" borderId="4" xfId="4" applyNumberFormat="1" applyFont="1" applyBorder="1"/>
    <xf numFmtId="165" fontId="6" fillId="0" borderId="5" xfId="4" applyNumberFormat="1" applyFont="1" applyBorder="1"/>
    <xf numFmtId="0" fontId="14" fillId="0" borderId="37" xfId="4" applyFont="1" applyBorder="1"/>
    <xf numFmtId="165" fontId="6" fillId="0" borderId="25" xfId="4" applyNumberFormat="1" applyFont="1" applyBorder="1"/>
    <xf numFmtId="165" fontId="6" fillId="0" borderId="28" xfId="4" applyNumberFormat="1" applyFont="1" applyBorder="1"/>
    <xf numFmtId="165" fontId="6" fillId="0" borderId="30" xfId="4" applyNumberFormat="1" applyFont="1" applyBorder="1"/>
    <xf numFmtId="0" fontId="14" fillId="0" borderId="38" xfId="4" applyFont="1" applyBorder="1"/>
    <xf numFmtId="0" fontId="3" fillId="0" borderId="0" xfId="4" applyFill="1"/>
    <xf numFmtId="0" fontId="16" fillId="0" borderId="0" xfId="2" applyFont="1" applyFill="1"/>
    <xf numFmtId="165" fontId="16" fillId="0" borderId="0" xfId="2" applyNumberFormat="1" applyFont="1" applyFill="1"/>
    <xf numFmtId="165" fontId="16" fillId="0" borderId="0" xfId="2" applyNumberFormat="1" applyFont="1"/>
    <xf numFmtId="0" fontId="12" fillId="0" borderId="0" xfId="2" applyFont="1"/>
    <xf numFmtId="0" fontId="17" fillId="0" borderId="0" xfId="4" applyFont="1"/>
    <xf numFmtId="0" fontId="18" fillId="0" borderId="0" xfId="4" applyFont="1"/>
    <xf numFmtId="0" fontId="10" fillId="0" borderId="0" xfId="2" applyFont="1" applyBorder="1"/>
    <xf numFmtId="0" fontId="6" fillId="0" borderId="0" xfId="4" applyFont="1"/>
    <xf numFmtId="0" fontId="12" fillId="0" borderId="43" xfId="2" applyFont="1" applyBorder="1"/>
    <xf numFmtId="165" fontId="12" fillId="0" borderId="14" xfId="2" applyNumberFormat="1" applyFont="1" applyBorder="1"/>
    <xf numFmtId="165" fontId="12" fillId="0" borderId="15" xfId="2" applyNumberFormat="1" applyFont="1" applyBorder="1"/>
    <xf numFmtId="165" fontId="12" fillId="0" borderId="0" xfId="2" applyNumberFormat="1" applyFont="1"/>
    <xf numFmtId="0" fontId="12" fillId="0" borderId="45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3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7" xfId="2" applyNumberFormat="1" applyFont="1" applyBorder="1"/>
    <xf numFmtId="165" fontId="10" fillId="0" borderId="28" xfId="2" applyNumberFormat="1" applyFont="1" applyBorder="1"/>
    <xf numFmtId="165" fontId="10" fillId="0" borderId="30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0" fontId="0" fillId="0" borderId="0" xfId="2" applyFont="1" applyFill="1"/>
    <xf numFmtId="14" fontId="12" fillId="0" borderId="6" xfId="2" applyNumberFormat="1" applyFont="1" applyBorder="1"/>
    <xf numFmtId="0" fontId="3" fillId="0" borderId="9" xfId="4" applyBorder="1"/>
    <xf numFmtId="0" fontId="12" fillId="0" borderId="25" xfId="2" applyFont="1" applyBorder="1"/>
    <xf numFmtId="165" fontId="19" fillId="0" borderId="27" xfId="2" applyNumberFormat="1" applyFont="1" applyBorder="1" applyAlignment="1">
      <alignment horizontal="right"/>
    </xf>
    <xf numFmtId="0" fontId="10" fillId="0" borderId="30" xfId="2" applyFont="1" applyBorder="1"/>
    <xf numFmtId="165" fontId="20" fillId="0" borderId="0" xfId="2" applyNumberFormat="1" applyFont="1" applyBorder="1" applyAlignment="1">
      <alignment horizontal="left"/>
    </xf>
    <xf numFmtId="165" fontId="20" fillId="0" borderId="0" xfId="2" applyNumberFormat="1" applyFont="1" applyBorder="1" applyAlignment="1">
      <alignment horizontal="right"/>
    </xf>
    <xf numFmtId="0" fontId="6" fillId="0" borderId="0" xfId="2" applyFont="1" applyFill="1"/>
    <xf numFmtId="0" fontId="12" fillId="0" borderId="44" xfId="2" applyFont="1" applyBorder="1"/>
    <xf numFmtId="14" fontId="12" fillId="0" borderId="6" xfId="2" quotePrefix="1" applyNumberFormat="1" applyFont="1" applyBorder="1"/>
    <xf numFmtId="1" fontId="12" fillId="0" borderId="9" xfId="2" applyNumberFormat="1" applyFont="1" applyBorder="1"/>
    <xf numFmtId="0" fontId="3" fillId="2" borderId="0" xfId="4" applyFill="1"/>
    <xf numFmtId="0" fontId="12" fillId="0" borderId="10" xfId="2" quotePrefix="1" applyFont="1" applyBorder="1"/>
    <xf numFmtId="0" fontId="12" fillId="0" borderId="9" xfId="2" applyFont="1" applyFill="1" applyBorder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0" fontId="12" fillId="0" borderId="6" xfId="2" quotePrefix="1" applyFont="1" applyBorder="1"/>
    <xf numFmtId="1" fontId="12" fillId="0" borderId="22" xfId="2" applyNumberFormat="1" applyFont="1" applyBorder="1"/>
    <xf numFmtId="49" fontId="10" fillId="0" borderId="25" xfId="2" applyNumberFormat="1" applyFont="1" applyBorder="1"/>
    <xf numFmtId="165" fontId="10" fillId="0" borderId="28" xfId="2" applyNumberFormat="1" applyFont="1" applyFill="1" applyBorder="1"/>
    <xf numFmtId="165" fontId="10" fillId="0" borderId="30" xfId="2" applyNumberFormat="1" applyFont="1" applyFill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65" fontId="12" fillId="0" borderId="18" xfId="2" applyNumberFormat="1" applyFont="1" applyFill="1" applyBorder="1"/>
    <xf numFmtId="1" fontId="12" fillId="0" borderId="19" xfId="2" applyNumberFormat="1" applyFont="1" applyFill="1" applyBorder="1"/>
    <xf numFmtId="165" fontId="12" fillId="0" borderId="21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0" fontId="10" fillId="0" borderId="30" xfId="2" applyFont="1" applyFill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165" fontId="10" fillId="0" borderId="29" xfId="2" applyNumberFormat="1" applyFont="1" applyFill="1" applyBorder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22" fillId="0" borderId="8" xfId="1" applyNumberFormat="1" applyFont="1" applyBorder="1"/>
    <xf numFmtId="3" fontId="22" fillId="0" borderId="0" xfId="1" applyNumberFormat="1" applyFont="1" applyBorder="1"/>
    <xf numFmtId="3" fontId="22" fillId="0" borderId="14" xfId="1" applyNumberFormat="1" applyFont="1" applyBorder="1"/>
    <xf numFmtId="3" fontId="22" fillId="0" borderId="15" xfId="1" applyNumberFormat="1" applyFont="1" applyBorder="1"/>
    <xf numFmtId="3" fontId="22" fillId="0" borderId="20" xfId="1" applyNumberFormat="1" applyFont="1" applyBorder="1"/>
    <xf numFmtId="3" fontId="22" fillId="0" borderId="12" xfId="1" applyNumberFormat="1" applyFont="1" applyBorder="1"/>
    <xf numFmtId="3" fontId="22" fillId="0" borderId="47" xfId="1" applyNumberFormat="1" applyFont="1" applyBorder="1"/>
    <xf numFmtId="3" fontId="22" fillId="0" borderId="24" xfId="1" applyNumberFormat="1" applyFont="1" applyBorder="1"/>
    <xf numFmtId="164" fontId="23" fillId="0" borderId="12" xfId="1" applyNumberFormat="1" applyFont="1" applyBorder="1"/>
    <xf numFmtId="164" fontId="23" fillId="0" borderId="14" xfId="2" applyNumberFormat="1" applyFont="1" applyBorder="1"/>
    <xf numFmtId="164" fontId="23" fillId="0" borderId="15" xfId="1" applyNumberFormat="1" applyFont="1" applyBorder="1"/>
    <xf numFmtId="164" fontId="23" fillId="0" borderId="8" xfId="2" applyNumberFormat="1" applyFont="1" applyBorder="1"/>
    <xf numFmtId="164" fontId="23" fillId="0" borderId="0" xfId="1" applyNumberFormat="1" applyFont="1" applyBorder="1"/>
    <xf numFmtId="164" fontId="23" fillId="0" borderId="20" xfId="2" applyNumberFormat="1" applyFont="1" applyBorder="1"/>
    <xf numFmtId="164" fontId="23" fillId="0" borderId="24" xfId="1" applyNumberFormat="1" applyFont="1" applyBorder="1"/>
    <xf numFmtId="164" fontId="23" fillId="0" borderId="27" xfId="2" applyNumberFormat="1" applyFont="1" applyBorder="1"/>
    <xf numFmtId="164" fontId="23" fillId="0" borderId="28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3" fontId="22" fillId="0" borderId="27" xfId="1" applyNumberFormat="1" applyFont="1" applyBorder="1"/>
    <xf numFmtId="3" fontId="22" fillId="0" borderId="28" xfId="1" applyNumberFormat="1" applyFont="1" applyBorder="1"/>
    <xf numFmtId="164" fontId="26" fillId="0" borderId="11" xfId="1" applyNumberFormat="1" applyFont="1" applyBorder="1"/>
    <xf numFmtId="164" fontId="26" fillId="0" borderId="48" xfId="2" applyNumberFormat="1" applyFont="1" applyBorder="1"/>
    <xf numFmtId="164" fontId="26" fillId="0" borderId="7" xfId="2" applyNumberFormat="1" applyFont="1" applyBorder="1"/>
    <xf numFmtId="164" fontId="26" fillId="0" borderId="11" xfId="2" applyNumberFormat="1" applyFont="1" applyBorder="1"/>
    <xf numFmtId="164" fontId="26" fillId="0" borderId="23" xfId="2" applyNumberFormat="1" applyFont="1" applyBorder="1"/>
    <xf numFmtId="164" fontId="26" fillId="0" borderId="26" xfId="1" applyNumberFormat="1" applyFont="1" applyBorder="1"/>
    <xf numFmtId="0" fontId="2" fillId="0" borderId="19" xfId="1" applyFont="1" applyBorder="1"/>
    <xf numFmtId="3" fontId="27" fillId="0" borderId="19" xfId="1" applyNumberFormat="1" applyFont="1" applyBorder="1"/>
    <xf numFmtId="3" fontId="27" fillId="0" borderId="17" xfId="1" applyNumberFormat="1" applyFont="1" applyBorder="1"/>
    <xf numFmtId="3" fontId="27" fillId="0" borderId="22" xfId="1" applyNumberFormat="1" applyFont="1" applyBorder="1"/>
    <xf numFmtId="3" fontId="27" fillId="0" borderId="49" xfId="1" applyNumberFormat="1" applyFont="1" applyBorder="1"/>
    <xf numFmtId="3" fontId="27" fillId="0" borderId="50" xfId="1" applyNumberFormat="1" applyFont="1" applyBorder="1"/>
    <xf numFmtId="164" fontId="26" fillId="0" borderId="14" xfId="1" applyNumberFormat="1" applyFont="1" applyBorder="1"/>
    <xf numFmtId="164" fontId="26" fillId="0" borderId="15" xfId="1" applyNumberFormat="1" applyFont="1" applyBorder="1"/>
    <xf numFmtId="3" fontId="27" fillId="0" borderId="14" xfId="1" applyNumberFormat="1" applyFont="1" applyBorder="1"/>
    <xf numFmtId="3" fontId="27" fillId="0" borderId="15" xfId="1" applyNumberFormat="1" applyFont="1" applyBorder="1"/>
    <xf numFmtId="0" fontId="2" fillId="0" borderId="0" xfId="1" applyFont="1"/>
    <xf numFmtId="164" fontId="5" fillId="0" borderId="48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8" xfId="2" applyNumberFormat="1" applyFont="1" applyBorder="1"/>
    <xf numFmtId="164" fontId="1" fillId="0" borderId="31" xfId="1" applyNumberFormat="1" applyBorder="1"/>
    <xf numFmtId="164" fontId="2" fillId="0" borderId="45" xfId="1" applyNumberFormat="1" applyFont="1" applyBorder="1"/>
    <xf numFmtId="164" fontId="1" fillId="0" borderId="51" xfId="1" applyNumberFormat="1" applyBorder="1"/>
    <xf numFmtId="164" fontId="1" fillId="0" borderId="52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1" fillId="0" borderId="14" xfId="1" applyNumberFormat="1" applyBorder="1"/>
    <xf numFmtId="1" fontId="1" fillId="0" borderId="15" xfId="1" applyNumberFormat="1" applyBorder="1"/>
    <xf numFmtId="1" fontId="1" fillId="0" borderId="16" xfId="1" applyNumberFormat="1" applyBorder="1"/>
    <xf numFmtId="1" fontId="0" fillId="0" borderId="7" xfId="2" applyNumberFormat="1" applyFont="1" applyBorder="1"/>
    <xf numFmtId="1" fontId="0" fillId="0" borderId="19" xfId="2" applyNumberFormat="1" applyFont="1" applyBorder="1"/>
    <xf numFmtId="1" fontId="1" fillId="0" borderId="0" xfId="1" applyNumberFormat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0" fontId="0" fillId="0" borderId="10" xfId="2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0" fillId="0" borderId="22" xfId="2" applyNumberFormat="1" applyFont="1" applyFill="1" applyBorder="1"/>
    <xf numFmtId="0" fontId="6" fillId="0" borderId="51" xfId="2" applyFont="1" applyBorder="1"/>
    <xf numFmtId="1" fontId="6" fillId="0" borderId="24" xfId="2" applyNumberFormat="1" applyFont="1" applyBorder="1"/>
    <xf numFmtId="1" fontId="6" fillId="0" borderId="11" xfId="2" applyNumberFormat="1" applyFont="1" applyBorder="1"/>
    <xf numFmtId="1" fontId="6" fillId="0" borderId="47" xfId="2" applyNumberFormat="1" applyFont="1" applyBorder="1"/>
    <xf numFmtId="1" fontId="6" fillId="0" borderId="53" xfId="2" applyNumberFormat="1" applyFont="1" applyBorder="1"/>
    <xf numFmtId="1" fontId="6" fillId="0" borderId="22" xfId="2" applyNumberFormat="1" applyFont="1" applyBorder="1"/>
    <xf numFmtId="1" fontId="0" fillId="0" borderId="0" xfId="2" applyNumberFormat="1" applyFont="1" applyBorder="1"/>
    <xf numFmtId="0" fontId="0" fillId="0" borderId="0" xfId="2" applyFont="1" applyBorder="1"/>
    <xf numFmtId="0" fontId="0" fillId="0" borderId="9" xfId="2" applyFont="1" applyBorder="1"/>
    <xf numFmtId="0" fontId="6" fillId="0" borderId="10" xfId="2" applyFont="1" applyBorder="1"/>
    <xf numFmtId="1" fontId="6" fillId="0" borderId="12" xfId="2" applyNumberFormat="1" applyFont="1" applyBorder="1"/>
    <xf numFmtId="0" fontId="0" fillId="0" borderId="12" xfId="2" applyFont="1" applyBorder="1"/>
    <xf numFmtId="0" fontId="0" fillId="0" borderId="13" xfId="2" applyFont="1" applyBorder="1"/>
    <xf numFmtId="0" fontId="0" fillId="0" borderId="54" xfId="2" applyFont="1" applyBorder="1"/>
    <xf numFmtId="1" fontId="0" fillId="0" borderId="7" xfId="2" applyNumberFormat="1" applyFont="1" applyFill="1" applyBorder="1"/>
    <xf numFmtId="1" fontId="6" fillId="0" borderId="23" xfId="2" applyNumberFormat="1" applyFont="1" applyBorder="1"/>
    <xf numFmtId="0" fontId="6" fillId="0" borderId="6" xfId="2" applyFont="1" applyBorder="1"/>
    <xf numFmtId="1" fontId="6" fillId="0" borderId="0" xfId="2" applyNumberFormat="1" applyFont="1" applyBorder="1"/>
    <xf numFmtId="1" fontId="0" fillId="0" borderId="13" xfId="2" applyNumberFormat="1" applyFont="1" applyBorder="1"/>
    <xf numFmtId="1" fontId="0" fillId="0" borderId="48" xfId="2" applyNumberFormat="1" applyFont="1" applyBorder="1"/>
    <xf numFmtId="1" fontId="0" fillId="0" borderId="9" xfId="2" applyNumberFormat="1" applyFont="1" applyBorder="1"/>
    <xf numFmtId="1" fontId="0" fillId="0" borderId="12" xfId="2" applyNumberFormat="1" applyFont="1" applyBorder="1"/>
    <xf numFmtId="1" fontId="0" fillId="0" borderId="14" xfId="2" applyNumberFormat="1" applyFont="1" applyBorder="1"/>
    <xf numFmtId="1" fontId="0" fillId="0" borderId="8" xfId="2" applyNumberFormat="1" applyFont="1" applyBorder="1"/>
    <xf numFmtId="1" fontId="6" fillId="0" borderId="50" xfId="2" applyNumberFormat="1" applyFont="1" applyBorder="1"/>
    <xf numFmtId="0" fontId="0" fillId="2" borderId="0" xfId="2" applyFont="1" applyFill="1" applyBorder="1"/>
    <xf numFmtId="1" fontId="0" fillId="2" borderId="0" xfId="2" applyNumberFormat="1" applyFont="1" applyFill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165" fontId="12" fillId="0" borderId="4" xfId="4" applyNumberFormat="1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165" fontId="12" fillId="0" borderId="0" xfId="4" applyNumberFormat="1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165" fontId="12" fillId="0" borderId="28" xfId="4" applyNumberFormat="1" applyFont="1" applyBorder="1"/>
    <xf numFmtId="0" fontId="12" fillId="0" borderId="28" xfId="4" applyFont="1" applyBorder="1" applyAlignment="1">
      <alignment horizontal="center"/>
    </xf>
    <xf numFmtId="0" fontId="12" fillId="0" borderId="28" xfId="4" applyFont="1" applyBorder="1"/>
    <xf numFmtId="0" fontId="12" fillId="0" borderId="30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30" fillId="0" borderId="0" xfId="0" applyFont="1" applyAlignment="1">
      <alignment horizontal="left" readingOrder="1"/>
    </xf>
    <xf numFmtId="1" fontId="3" fillId="0" borderId="14" xfId="4" applyNumberFormat="1" applyBorder="1"/>
    <xf numFmtId="1" fontId="3" fillId="0" borderId="15" xfId="4" applyNumberFormat="1" applyBorder="1"/>
    <xf numFmtId="1" fontId="3" fillId="0" borderId="8" xfId="4" applyNumberFormat="1" applyBorder="1"/>
    <xf numFmtId="1" fontId="3" fillId="0" borderId="0" xfId="4" applyNumberFormat="1" applyBorder="1"/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center" vertical="top" wrapText="1"/>
    </xf>
    <xf numFmtId="0" fontId="6" fillId="3" borderId="34" xfId="2" applyFont="1" applyFill="1" applyBorder="1" applyAlignment="1">
      <alignment vertical="top"/>
    </xf>
    <xf numFmtId="0" fontId="3" fillId="0" borderId="45" xfId="4" applyBorder="1"/>
    <xf numFmtId="1" fontId="3" fillId="0" borderId="44" xfId="4" applyNumberFormat="1" applyBorder="1"/>
    <xf numFmtId="1" fontId="3" fillId="0" borderId="9" xfId="4" applyNumberFormat="1" applyBorder="1"/>
    <xf numFmtId="0" fontId="3" fillId="0" borderId="45" xfId="4" applyFont="1" applyBorder="1"/>
    <xf numFmtId="0" fontId="6" fillId="0" borderId="55" xfId="4" applyFont="1" applyBorder="1"/>
    <xf numFmtId="1" fontId="6" fillId="0" borderId="56" xfId="4" applyNumberFormat="1" applyFont="1" applyBorder="1"/>
    <xf numFmtId="1" fontId="6" fillId="0" borderId="46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60" xfId="2" applyFont="1" applyFill="1" applyBorder="1" applyAlignment="1">
      <alignment horizontal="center" vertical="top" wrapText="1"/>
    </xf>
    <xf numFmtId="0" fontId="10" fillId="3" borderId="32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2" fillId="3" borderId="13" xfId="2" applyFont="1" applyFill="1" applyBorder="1"/>
    <xf numFmtId="0" fontId="10" fillId="3" borderId="1" xfId="2" applyFont="1" applyFill="1" applyBorder="1"/>
    <xf numFmtId="0" fontId="28" fillId="3" borderId="10" xfId="2" applyFont="1" applyFill="1" applyBorder="1"/>
    <xf numFmtId="0" fontId="10" fillId="3" borderId="47" xfId="2" applyFont="1" applyFill="1" applyBorder="1" applyAlignment="1">
      <alignment horizontal="center" vertical="top" wrapText="1"/>
    </xf>
    <xf numFmtId="0" fontId="10" fillId="3" borderId="24" xfId="2" applyFont="1" applyFill="1" applyBorder="1" applyAlignment="1">
      <alignment horizontal="center" vertical="top" wrapText="1"/>
    </xf>
    <xf numFmtId="0" fontId="10" fillId="3" borderId="53" xfId="2" applyFont="1" applyFill="1" applyBorder="1" applyAlignment="1">
      <alignment horizontal="center" vertical="top" wrapText="1"/>
    </xf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9" xfId="2" applyFont="1" applyFill="1" applyBorder="1" applyAlignment="1">
      <alignment horizontal="center" vertical="top" wrapText="1"/>
    </xf>
    <xf numFmtId="0" fontId="10" fillId="3" borderId="61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2" fillId="3" borderId="0" xfId="2" applyFont="1" applyFill="1"/>
    <xf numFmtId="165" fontId="0" fillId="3" borderId="0" xfId="2" applyNumberFormat="1" applyFont="1" applyFill="1"/>
    <xf numFmtId="0" fontId="0" fillId="3" borderId="0" xfId="2" applyFont="1" applyFill="1" applyAlignment="1">
      <alignment horizontal="center"/>
    </xf>
    <xf numFmtId="165" fontId="12" fillId="0" borderId="47" xfId="2" applyNumberFormat="1" applyFont="1" applyBorder="1"/>
    <xf numFmtId="165" fontId="12" fillId="0" borderId="24" xfId="2" applyNumberFormat="1" applyFont="1" applyBorder="1"/>
    <xf numFmtId="165" fontId="12" fillId="0" borderId="53" xfId="2" applyNumberFormat="1" applyFont="1" applyBorder="1"/>
    <xf numFmtId="14" fontId="12" fillId="0" borderId="51" xfId="2" applyNumberFormat="1" applyFont="1" applyBorder="1"/>
    <xf numFmtId="165" fontId="12" fillId="0" borderId="27" xfId="2" applyNumberFormat="1" applyFont="1" applyBorder="1"/>
    <xf numFmtId="165" fontId="12" fillId="0" borderId="28" xfId="2" applyNumberFormat="1" applyFont="1" applyBorder="1"/>
    <xf numFmtId="165" fontId="6" fillId="0" borderId="63" xfId="2" applyNumberFormat="1" applyFont="1" applyBorder="1"/>
    <xf numFmtId="165" fontId="10" fillId="0" borderId="64" xfId="2" applyNumberFormat="1" applyFont="1" applyBorder="1"/>
    <xf numFmtId="0" fontId="10" fillId="0" borderId="52" xfId="2" applyFont="1" applyBorder="1" applyAlignment="1">
      <alignment wrapText="1"/>
    </xf>
    <xf numFmtId="0" fontId="35" fillId="0" borderId="0" xfId="0" applyFont="1" applyAlignment="1">
      <alignment horizontal="left" readingOrder="1"/>
    </xf>
    <xf numFmtId="0" fontId="36" fillId="0" borderId="0" xfId="0" applyFont="1" applyAlignment="1">
      <alignment horizontal="left" readingOrder="1"/>
    </xf>
    <xf numFmtId="0" fontId="0" fillId="3" borderId="1" xfId="2" applyFont="1" applyFill="1" applyBorder="1"/>
    <xf numFmtId="0" fontId="6" fillId="3" borderId="54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4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10" fillId="0" borderId="57" xfId="2" applyNumberFormat="1" applyFont="1" applyFill="1" applyBorder="1" applyAlignment="1">
      <alignment wrapText="1"/>
    </xf>
    <xf numFmtId="49" fontId="10" fillId="0" borderId="35" xfId="2" applyNumberFormat="1" applyFont="1" applyFill="1" applyBorder="1" applyAlignment="1">
      <alignment wrapText="1"/>
    </xf>
    <xf numFmtId="49" fontId="10" fillId="0" borderId="58" xfId="2" applyNumberFormat="1" applyFont="1" applyFill="1" applyBorder="1" applyAlignment="1">
      <alignment horizontal="center" wrapText="1"/>
    </xf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0" borderId="0" xfId="4" quotePrefix="1" applyBorder="1"/>
    <xf numFmtId="14" fontId="3" fillId="0" borderId="0" xfId="4" quotePrefix="1" applyNumberFormat="1" applyBorder="1"/>
    <xf numFmtId="0" fontId="3" fillId="0" borderId="28" xfId="4" quotePrefix="1" applyBorder="1"/>
    <xf numFmtId="0" fontId="3" fillId="0" borderId="30" xfId="4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40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40" fillId="3" borderId="0" xfId="26" applyFont="1" applyFill="1" applyAlignment="1" applyProtection="1">
      <alignment vertical="top"/>
      <protection hidden="1"/>
    </xf>
    <xf numFmtId="0" fontId="40" fillId="3" borderId="0" xfId="26" applyFont="1" applyFill="1" applyAlignment="1" applyProtection="1">
      <alignment vertical="top" wrapText="1"/>
      <protection hidden="1"/>
    </xf>
    <xf numFmtId="0" fontId="40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40" fillId="3" borderId="0" xfId="26" applyFill="1" applyAlignment="1" applyProtection="1">
      <alignment vertical="top"/>
      <protection hidden="1"/>
    </xf>
    <xf numFmtId="0" fontId="3" fillId="3" borderId="0" xfId="25" applyFill="1" applyAlignment="1" applyProtection="1">
      <protection hidden="1"/>
    </xf>
    <xf numFmtId="0" fontId="28" fillId="3" borderId="0" xfId="2" applyFont="1" applyFill="1"/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31" fillId="0" borderId="0" xfId="0" applyFont="1" applyAlignment="1">
      <alignment horizontal="left" readingOrder="1"/>
    </xf>
    <xf numFmtId="0" fontId="34" fillId="0" borderId="0" xfId="4" applyFont="1"/>
    <xf numFmtId="165" fontId="41" fillId="3" borderId="0" xfId="2" applyNumberFormat="1" applyFont="1" applyFill="1"/>
    <xf numFmtId="0" fontId="41" fillId="3" borderId="0" xfId="2" applyFont="1" applyFill="1"/>
    <xf numFmtId="0" fontId="10" fillId="0" borderId="31" xfId="2" applyFont="1" applyBorder="1" applyAlignment="1">
      <alignment wrapText="1"/>
    </xf>
    <xf numFmtId="0" fontId="28" fillId="0" borderId="0" xfId="2" applyFont="1"/>
    <xf numFmtId="0" fontId="40" fillId="3" borderId="0" xfId="26" applyFill="1" applyAlignment="1" applyProtection="1">
      <alignment vertical="center"/>
      <protection hidden="1"/>
    </xf>
    <xf numFmtId="0" fontId="6" fillId="0" borderId="52" xfId="2" applyFont="1" applyBorder="1"/>
    <xf numFmtId="1" fontId="6" fillId="0" borderId="27" xfId="2" applyNumberFormat="1" applyFont="1" applyBorder="1"/>
    <xf numFmtId="1" fontId="6" fillId="0" borderId="28" xfId="2" applyNumberFormat="1" applyFont="1" applyBorder="1"/>
    <xf numFmtId="1" fontId="6" fillId="0" borderId="29" xfId="2" applyNumberFormat="1" applyFont="1" applyBorder="1"/>
    <xf numFmtId="0" fontId="0" fillId="0" borderId="25" xfId="2" applyFont="1" applyBorder="1"/>
    <xf numFmtId="1" fontId="1" fillId="0" borderId="27" xfId="1" applyNumberFormat="1" applyBorder="1"/>
    <xf numFmtId="1" fontId="1" fillId="0" borderId="28" xfId="1" applyNumberFormat="1" applyBorder="1"/>
    <xf numFmtId="1" fontId="1" fillId="0" borderId="29" xfId="1" applyNumberFormat="1" applyBorder="1"/>
    <xf numFmtId="1" fontId="0" fillId="0" borderId="27" xfId="2" applyNumberFormat="1" applyFont="1" applyFill="1" applyBorder="1"/>
    <xf numFmtId="1" fontId="0" fillId="0" borderId="50" xfId="2" applyNumberFormat="1" applyFont="1" applyFill="1" applyBorder="1"/>
    <xf numFmtId="165" fontId="43" fillId="0" borderId="8" xfId="0" applyNumberFormat="1" applyFont="1" applyBorder="1"/>
    <xf numFmtId="165" fontId="3" fillId="0" borderId="3" xfId="4" applyNumberForma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0" fillId="0" borderId="6" xfId="0" applyBorder="1" applyAlignment="1">
      <alignment horizontal="left"/>
    </xf>
    <xf numFmtId="0" fontId="43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3" fillId="0" borderId="0" xfId="0" applyNumberFormat="1" applyFont="1" applyBorder="1"/>
    <xf numFmtId="165" fontId="44" fillId="0" borderId="0" xfId="2" applyNumberFormat="1" applyFont="1"/>
    <xf numFmtId="165" fontId="39" fillId="0" borderId="0" xfId="2" applyNumberFormat="1" applyFont="1"/>
    <xf numFmtId="0" fontId="46" fillId="0" borderId="0" xfId="4" applyFont="1"/>
    <xf numFmtId="0" fontId="39" fillId="0" borderId="0" xfId="1" applyFont="1"/>
    <xf numFmtId="165" fontId="28" fillId="0" borderId="0" xfId="2" applyNumberFormat="1" applyFont="1"/>
    <xf numFmtId="165" fontId="1" fillId="0" borderId="0" xfId="2" applyNumberFormat="1" applyFont="1"/>
    <xf numFmtId="0" fontId="3" fillId="0" borderId="0" xfId="4" applyFont="1" applyFill="1"/>
    <xf numFmtId="165" fontId="1" fillId="0" borderId="0" xfId="2" applyNumberFormat="1" applyFont="1" applyFill="1"/>
    <xf numFmtId="0" fontId="10" fillId="3" borderId="65" xfId="2" applyFont="1" applyFill="1" applyBorder="1" applyAlignment="1">
      <alignment wrapText="1"/>
    </xf>
    <xf numFmtId="49" fontId="28" fillId="0" borderId="0" xfId="2" applyNumberFormat="1" applyFont="1"/>
    <xf numFmtId="0" fontId="28" fillId="0" borderId="0" xfId="4" applyFont="1"/>
    <xf numFmtId="165" fontId="47" fillId="0" borderId="0" xfId="2" applyNumberFormat="1" applyFont="1"/>
    <xf numFmtId="49" fontId="48" fillId="0" borderId="0" xfId="2" applyNumberFormat="1" applyFont="1"/>
    <xf numFmtId="165" fontId="48" fillId="0" borderId="0" xfId="2" applyNumberFormat="1" applyFont="1"/>
    <xf numFmtId="164" fontId="0" fillId="0" borderId="45" xfId="1" applyNumberFormat="1" applyFont="1" applyBorder="1" applyAlignment="1"/>
    <xf numFmtId="164" fontId="0" fillId="0" borderId="33" xfId="1" applyNumberFormat="1" applyFont="1" applyBorder="1" applyAlignment="1"/>
    <xf numFmtId="164" fontId="39" fillId="0" borderId="33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6" fillId="0" borderId="26" xfId="2" applyNumberFormat="1" applyFont="1" applyFill="1" applyBorder="1" applyAlignment="1">
      <alignment wrapText="1"/>
    </xf>
    <xf numFmtId="164" fontId="0" fillId="0" borderId="43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0" fontId="53" fillId="0" borderId="0" xfId="1" applyFont="1"/>
    <xf numFmtId="0" fontId="48" fillId="3" borderId="0" xfId="2" applyFont="1" applyFill="1"/>
    <xf numFmtId="165" fontId="3" fillId="0" borderId="0" xfId="2" applyNumberFormat="1" applyFont="1"/>
    <xf numFmtId="164" fontId="6" fillId="0" borderId="11" xfId="2" applyNumberFormat="1" applyFont="1" applyFill="1" applyBorder="1" applyAlignment="1">
      <alignment wrapText="1"/>
    </xf>
    <xf numFmtId="14" fontId="43" fillId="0" borderId="6" xfId="0" quotePrefix="1" applyNumberFormat="1" applyFont="1" applyBorder="1" applyAlignment="1">
      <alignment horizontal="left"/>
    </xf>
    <xf numFmtId="0" fontId="43" fillId="0" borderId="6" xfId="0" quotePrefix="1" applyFont="1" applyBorder="1" applyAlignment="1">
      <alignment horizontal="left"/>
    </xf>
    <xf numFmtId="0" fontId="43" fillId="0" borderId="10" xfId="0" quotePrefix="1" applyFont="1" applyBorder="1" applyAlignment="1">
      <alignment horizontal="left"/>
    </xf>
    <xf numFmtId="0" fontId="12" fillId="0" borderId="13" xfId="2" applyFont="1" applyFill="1" applyBorder="1"/>
    <xf numFmtId="0" fontId="3" fillId="0" borderId="45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0" fontId="12" fillId="3" borderId="9" xfId="2" applyFont="1" applyFill="1" applyBorder="1"/>
    <xf numFmtId="49" fontId="12" fillId="0" borderId="6" xfId="2" applyNumberFormat="1" applyFont="1" applyFill="1" applyBorder="1"/>
    <xf numFmtId="165" fontId="12" fillId="3" borderId="18" xfId="2" applyNumberFormat="1" applyFont="1" applyFill="1" applyBorder="1" applyAlignment="1">
      <alignment horizontal="right" vertical="top" wrapText="1"/>
    </xf>
    <xf numFmtId="0" fontId="12" fillId="3" borderId="0" xfId="2" applyFont="1" applyFill="1" applyBorder="1" applyAlignment="1">
      <alignment horizontal="right" vertical="top" wrapText="1"/>
    </xf>
    <xf numFmtId="49" fontId="3" fillId="0" borderId="6" xfId="4" quotePrefix="1" applyNumberFormat="1" applyBorder="1"/>
    <xf numFmtId="14" fontId="43" fillId="0" borderId="6" xfId="2" quotePrefix="1" applyNumberFormat="1" applyFont="1" applyBorder="1"/>
    <xf numFmtId="0" fontId="12" fillId="0" borderId="6" xfId="2" applyFont="1" applyFill="1" applyBorder="1"/>
    <xf numFmtId="0" fontId="12" fillId="0" borderId="0" xfId="2" applyFont="1" applyFill="1" applyBorder="1"/>
    <xf numFmtId="165" fontId="12" fillId="0" borderId="44" xfId="2" applyNumberFormat="1" applyFon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12" fillId="0" borderId="9" xfId="4" applyFont="1" applyBorder="1"/>
    <xf numFmtId="0" fontId="12" fillId="0" borderId="6" xfId="4" quotePrefix="1" applyFont="1" applyBorder="1"/>
    <xf numFmtId="165" fontId="12" fillId="3" borderId="8" xfId="2" applyNumberFormat="1" applyFont="1" applyFill="1" applyBorder="1" applyAlignment="1">
      <alignment horizontal="right" vertical="top" wrapText="1"/>
    </xf>
    <xf numFmtId="165" fontId="12" fillId="3" borderId="0" xfId="2" applyNumberFormat="1" applyFont="1" applyFill="1" applyBorder="1" applyAlignment="1">
      <alignment horizontal="right" vertical="top" wrapText="1"/>
    </xf>
    <xf numFmtId="165" fontId="12" fillId="0" borderId="66" xfId="2" applyNumberFormat="1" applyFont="1" applyBorder="1"/>
    <xf numFmtId="0" fontId="0" fillId="0" borderId="10" xfId="0" quotePrefix="1" applyBorder="1" applyAlignment="1">
      <alignment horizontal="left"/>
    </xf>
    <xf numFmtId="0" fontId="12" fillId="2" borderId="13" xfId="2" applyFont="1" applyFill="1" applyBorder="1"/>
    <xf numFmtId="0" fontId="55" fillId="0" borderId="0" xfId="4" applyFont="1"/>
    <xf numFmtId="0" fontId="56" fillId="0" borderId="0" xfId="4" applyFont="1"/>
    <xf numFmtId="165" fontId="56" fillId="0" borderId="0" xfId="2" applyNumberFormat="1" applyFont="1" applyBorder="1" applyAlignment="1">
      <alignment horizontal="right"/>
    </xf>
    <xf numFmtId="165" fontId="56" fillId="0" borderId="0" xfId="2" applyNumberFormat="1" applyFont="1"/>
    <xf numFmtId="49" fontId="12" fillId="0" borderId="6" xfId="2" quotePrefix="1" applyNumberFormat="1" applyFont="1" applyFill="1" applyBorder="1"/>
    <xf numFmtId="165" fontId="12" fillId="0" borderId="0" xfId="2" applyNumberFormat="1" applyFont="1" applyBorder="1" applyAlignment="1">
      <alignment horizontal="right"/>
    </xf>
    <xf numFmtId="49" fontId="12" fillId="0" borderId="6" xfId="2" quotePrefix="1" applyNumberFormat="1" applyFont="1" applyFill="1" applyBorder="1" applyAlignment="1">
      <alignment wrapText="1"/>
    </xf>
    <xf numFmtId="49" fontId="12" fillId="0" borderId="9" xfId="2" applyNumberFormat="1" applyFont="1" applyFill="1" applyBorder="1" applyAlignment="1">
      <alignment horizontal="right" wrapText="1"/>
    </xf>
    <xf numFmtId="49" fontId="12" fillId="0" borderId="0" xfId="2" applyNumberFormat="1" applyFont="1" applyFill="1" applyBorder="1" applyAlignment="1">
      <alignment wrapText="1"/>
    </xf>
    <xf numFmtId="49" fontId="3" fillId="0" borderId="25" xfId="4" quotePrefix="1" applyNumberFormat="1" applyBorder="1"/>
    <xf numFmtId="0" fontId="43" fillId="0" borderId="6" xfId="2" applyFont="1" applyBorder="1"/>
    <xf numFmtId="165" fontId="43" fillId="0" borderId="8" xfId="2" applyNumberFormat="1" applyFont="1" applyBorder="1"/>
    <xf numFmtId="165" fontId="43" fillId="0" borderId="0" xfId="2" applyNumberFormat="1" applyFont="1" applyBorder="1"/>
    <xf numFmtId="2" fontId="12" fillId="0" borderId="9" xfId="2" applyNumberFormat="1" applyFont="1" applyBorder="1"/>
    <xf numFmtId="167" fontId="12" fillId="0" borderId="0" xfId="2" applyNumberFormat="1" applyFont="1" applyBorder="1"/>
    <xf numFmtId="165" fontId="43" fillId="0" borderId="8" xfId="2" applyNumberFormat="1" applyFont="1" applyBorder="1" applyAlignment="1">
      <alignment horizontal="right"/>
    </xf>
    <xf numFmtId="165" fontId="43" fillId="0" borderId="0" xfId="2" applyNumberFormat="1" applyFont="1" applyBorder="1" applyAlignment="1">
      <alignment horizontal="right"/>
    </xf>
    <xf numFmtId="165" fontId="43" fillId="0" borderId="20" xfId="2" applyNumberFormat="1" applyFont="1" applyBorder="1" applyAlignment="1">
      <alignment horizontal="right"/>
    </xf>
    <xf numFmtId="165" fontId="43" fillId="0" borderId="12" xfId="2" applyNumberFormat="1" applyFont="1" applyBorder="1" applyAlignment="1">
      <alignment horizontal="right"/>
    </xf>
    <xf numFmtId="165" fontId="10" fillId="0" borderId="28" xfId="4" applyNumberFormat="1" applyFont="1" applyBorder="1"/>
    <xf numFmtId="165" fontId="58" fillId="0" borderId="27" xfId="2" applyNumberFormat="1" applyFont="1" applyBorder="1" applyAlignment="1">
      <alignment horizontal="right"/>
    </xf>
    <xf numFmtId="165" fontId="58" fillId="0" borderId="28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165" fontId="3" fillId="0" borderId="0" xfId="2" applyNumberFormat="1" applyFont="1" applyBorder="1" applyAlignment="1">
      <alignment horizontal="left"/>
    </xf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62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42" xfId="2" applyFont="1" applyFill="1" applyBorder="1" applyAlignment="1">
      <alignment horizontal="left"/>
    </xf>
    <xf numFmtId="2" fontId="32" fillId="3" borderId="0" xfId="2" applyNumberFormat="1" applyFont="1" applyFill="1" applyAlignment="1">
      <alignment horizontal="left" wrapText="1"/>
    </xf>
    <xf numFmtId="164" fontId="0" fillId="0" borderId="43" xfId="1" applyNumberFormat="1" applyFont="1" applyBorder="1" applyAlignment="1">
      <alignment horizontal="center" vertical="center" wrapText="1"/>
    </xf>
    <xf numFmtId="164" fontId="0" fillId="0" borderId="45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45" fillId="0" borderId="41" xfId="2" applyNumberFormat="1" applyFont="1" applyBorder="1" applyAlignment="1">
      <alignment horizontal="center"/>
    </xf>
    <xf numFmtId="164" fontId="45" fillId="0" borderId="40" xfId="2" applyNumberFormat="1" applyFont="1" applyBorder="1" applyAlignment="1">
      <alignment horizontal="center"/>
    </xf>
    <xf numFmtId="164" fontId="45" fillId="0" borderId="62" xfId="2" applyNumberFormat="1" applyFont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32" fillId="3" borderId="0" xfId="2" applyFont="1" applyFill="1" applyAlignment="1">
      <alignment vertical="top" wrapText="1"/>
    </xf>
    <xf numFmtId="0" fontId="10" fillId="0" borderId="39" xfId="2" applyFont="1" applyBorder="1" applyAlignment="1">
      <alignment horizontal="center" wrapText="1"/>
    </xf>
    <xf numFmtId="0" fontId="10" fillId="0" borderId="40" xfId="2" applyFont="1" applyBorder="1" applyAlignment="1">
      <alignment horizontal="center" wrapText="1"/>
    </xf>
    <xf numFmtId="0" fontId="10" fillId="0" borderId="62" xfId="2" applyFont="1" applyBorder="1" applyAlignment="1">
      <alignment horizontal="center" wrapText="1"/>
    </xf>
    <xf numFmtId="0" fontId="10" fillId="0" borderId="41" xfId="2" applyFont="1" applyBorder="1" applyAlignment="1">
      <alignment horizontal="center" wrapText="1"/>
    </xf>
    <xf numFmtId="0" fontId="12" fillId="0" borderId="40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32" fillId="3" borderId="0" xfId="2" applyFont="1" applyFill="1" applyAlignment="1">
      <alignment horizontal="left" vertical="top" wrapText="1"/>
    </xf>
    <xf numFmtId="0" fontId="32" fillId="3" borderId="0" xfId="2" applyFont="1" applyFill="1" applyAlignment="1">
      <alignment horizontal="left" vertical="top"/>
    </xf>
    <xf numFmtId="0" fontId="32" fillId="3" borderId="57" xfId="2" applyFont="1" applyFill="1" applyBorder="1" applyAlignment="1">
      <alignment vertical="top" wrapText="1"/>
    </xf>
    <xf numFmtId="0" fontId="32" fillId="3" borderId="35" xfId="2" applyFont="1" applyFill="1" applyBorder="1" applyAlignment="1">
      <alignment vertical="top" wrapText="1"/>
    </xf>
    <xf numFmtId="0" fontId="32" fillId="3" borderId="58" xfId="2" applyFont="1" applyFill="1" applyBorder="1" applyAlignment="1">
      <alignment vertical="top" wrapText="1"/>
    </xf>
  </cellXfs>
  <cellStyles count="27">
    <cellStyle name="=C:\WINNT35\SYSTEM32\COMMAND.COM" xfId="2"/>
    <cellStyle name="=C:\WINNT35\SYSTEM32\COMMAND.COM 2" xfId="3"/>
    <cellStyle name="Hyperkobling" xfId="26" builtinId="8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  <cellStyle name="Normal_ressursregnskap_2005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200025</xdr:rowOff>
    </xdr:from>
    <xdr:to>
      <xdr:col>5</xdr:col>
      <xdr:colOff>723900</xdr:colOff>
      <xdr:row>31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31.12.2013.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2013.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161925</xdr:colOff>
      <xdr:row>1</xdr:row>
      <xdr:rowOff>104775</xdr:rowOff>
    </xdr:from>
    <xdr:to>
      <xdr:col>4</xdr:col>
      <xdr:colOff>133350</xdr:colOff>
      <xdr:row>6</xdr:row>
      <xdr:rowOff>76200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1925" y="266700"/>
          <a:ext cx="79819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Per 31.12.2013</a:t>
          </a:r>
        </a:p>
      </xdr:txBody>
    </xdr:sp>
    <xdr:clientData/>
  </xdr:twoCellAnchor>
  <xdr:twoCellAnchor editAs="oneCell">
    <xdr:from>
      <xdr:col>0</xdr:col>
      <xdr:colOff>85725</xdr:colOff>
      <xdr:row>8</xdr:row>
      <xdr:rowOff>57150</xdr:rowOff>
    </xdr:from>
    <xdr:to>
      <xdr:col>0</xdr:col>
      <xdr:colOff>209550</xdr:colOff>
      <xdr:row>8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13</xdr:row>
      <xdr:rowOff>57150</xdr:rowOff>
    </xdr:from>
    <xdr:to>
      <xdr:col>0</xdr:col>
      <xdr:colOff>209550</xdr:colOff>
      <xdr:row>13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8383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57150</xdr:rowOff>
    </xdr:from>
    <xdr:to>
      <xdr:col>0</xdr:col>
      <xdr:colOff>209550</xdr:colOff>
      <xdr:row>15</xdr:row>
      <xdr:rowOff>152400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6479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22</xdr:row>
      <xdr:rowOff>57150</xdr:rowOff>
    </xdr:from>
    <xdr:to>
      <xdr:col>0</xdr:col>
      <xdr:colOff>209550</xdr:colOff>
      <xdr:row>22</xdr:row>
      <xdr:rowOff>152400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24</xdr:row>
      <xdr:rowOff>57150</xdr:rowOff>
    </xdr:from>
    <xdr:to>
      <xdr:col>0</xdr:col>
      <xdr:colOff>209550</xdr:colOff>
      <xdr:row>24</xdr:row>
      <xdr:rowOff>152400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26</xdr:row>
      <xdr:rowOff>57150</xdr:rowOff>
    </xdr:from>
    <xdr:to>
      <xdr:col>0</xdr:col>
      <xdr:colOff>209550</xdr:colOff>
      <xdr:row>26</xdr:row>
      <xdr:rowOff>152400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28</xdr:row>
      <xdr:rowOff>57150</xdr:rowOff>
    </xdr:from>
    <xdr:to>
      <xdr:col>0</xdr:col>
      <xdr:colOff>209550</xdr:colOff>
      <xdr:row>28</xdr:row>
      <xdr:rowOff>152400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30</xdr:row>
      <xdr:rowOff>57150</xdr:rowOff>
    </xdr:from>
    <xdr:to>
      <xdr:col>0</xdr:col>
      <xdr:colOff>209550</xdr:colOff>
      <xdr:row>30</xdr:row>
      <xdr:rowOff>152400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31337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123825</xdr:colOff>
      <xdr:row>10</xdr:row>
      <xdr:rowOff>95250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811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704850</xdr:colOff>
      <xdr:row>2</xdr:row>
      <xdr:rowOff>0</xdr:rowOff>
    </xdr:from>
    <xdr:to>
      <xdr:col>4</xdr:col>
      <xdr:colOff>704850</xdr:colOff>
      <xdr:row>5</xdr:row>
      <xdr:rowOff>154305</xdr:rowOff>
    </xdr:to>
    <xdr:pic>
      <xdr:nvPicPr>
        <xdr:cNvPr id="16" name="Bild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323850"/>
          <a:ext cx="76200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pd.n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6"/>
  <sheetViews>
    <sheetView tabSelected="1" topLeftCell="A2" zoomScaleNormal="100" zoomScaleSheetLayoutView="100" workbookViewId="0">
      <selection activeCell="F11" sqref="F11"/>
    </sheetView>
  </sheetViews>
  <sheetFormatPr baseColWidth="10" defaultRowHeight="12.75" x14ac:dyDescent="0.2"/>
  <cols>
    <col min="1" max="1" width="4.85546875" style="328" customWidth="1"/>
    <col min="2" max="2" width="92.42578125" style="328" customWidth="1"/>
    <col min="3" max="9" width="11.42578125" style="328" customWidth="1"/>
    <col min="10" max="10" width="5" style="328" customWidth="1"/>
    <col min="11" max="256" width="11.42578125" style="328"/>
    <col min="257" max="257" width="4.85546875" style="328" customWidth="1"/>
    <col min="258" max="258" width="92.42578125" style="328" customWidth="1"/>
    <col min="259" max="265" width="11.42578125" style="328" customWidth="1"/>
    <col min="266" max="266" width="5" style="328" customWidth="1"/>
    <col min="267" max="512" width="11.42578125" style="328"/>
    <col min="513" max="513" width="4.85546875" style="328" customWidth="1"/>
    <col min="514" max="514" width="92.42578125" style="328" customWidth="1"/>
    <col min="515" max="521" width="11.42578125" style="328" customWidth="1"/>
    <col min="522" max="522" width="5" style="328" customWidth="1"/>
    <col min="523" max="768" width="11.42578125" style="328"/>
    <col min="769" max="769" width="4.85546875" style="328" customWidth="1"/>
    <col min="770" max="770" width="92.42578125" style="328" customWidth="1"/>
    <col min="771" max="777" width="11.42578125" style="328" customWidth="1"/>
    <col min="778" max="778" width="5" style="328" customWidth="1"/>
    <col min="779" max="1024" width="11.42578125" style="328"/>
    <col min="1025" max="1025" width="4.85546875" style="328" customWidth="1"/>
    <col min="1026" max="1026" width="92.42578125" style="328" customWidth="1"/>
    <col min="1027" max="1033" width="11.42578125" style="328" customWidth="1"/>
    <col min="1034" max="1034" width="5" style="328" customWidth="1"/>
    <col min="1035" max="1280" width="11.42578125" style="328"/>
    <col min="1281" max="1281" width="4.85546875" style="328" customWidth="1"/>
    <col min="1282" max="1282" width="92.42578125" style="328" customWidth="1"/>
    <col min="1283" max="1289" width="11.42578125" style="328" customWidth="1"/>
    <col min="1290" max="1290" width="5" style="328" customWidth="1"/>
    <col min="1291" max="1536" width="11.42578125" style="328"/>
    <col min="1537" max="1537" width="4.85546875" style="328" customWidth="1"/>
    <col min="1538" max="1538" width="92.42578125" style="328" customWidth="1"/>
    <col min="1539" max="1545" width="11.42578125" style="328" customWidth="1"/>
    <col min="1546" max="1546" width="5" style="328" customWidth="1"/>
    <col min="1547" max="1792" width="11.42578125" style="328"/>
    <col min="1793" max="1793" width="4.85546875" style="328" customWidth="1"/>
    <col min="1794" max="1794" width="92.42578125" style="328" customWidth="1"/>
    <col min="1795" max="1801" width="11.42578125" style="328" customWidth="1"/>
    <col min="1802" max="1802" width="5" style="328" customWidth="1"/>
    <col min="1803" max="2048" width="11.42578125" style="328"/>
    <col min="2049" max="2049" width="4.85546875" style="328" customWidth="1"/>
    <col min="2050" max="2050" width="92.42578125" style="328" customWidth="1"/>
    <col min="2051" max="2057" width="11.42578125" style="328" customWidth="1"/>
    <col min="2058" max="2058" width="5" style="328" customWidth="1"/>
    <col min="2059" max="2304" width="11.42578125" style="328"/>
    <col min="2305" max="2305" width="4.85546875" style="328" customWidth="1"/>
    <col min="2306" max="2306" width="92.42578125" style="328" customWidth="1"/>
    <col min="2307" max="2313" width="11.42578125" style="328" customWidth="1"/>
    <col min="2314" max="2314" width="5" style="328" customWidth="1"/>
    <col min="2315" max="2560" width="11.42578125" style="328"/>
    <col min="2561" max="2561" width="4.85546875" style="328" customWidth="1"/>
    <col min="2562" max="2562" width="92.42578125" style="328" customWidth="1"/>
    <col min="2563" max="2569" width="11.42578125" style="328" customWidth="1"/>
    <col min="2570" max="2570" width="5" style="328" customWidth="1"/>
    <col min="2571" max="2816" width="11.42578125" style="328"/>
    <col min="2817" max="2817" width="4.85546875" style="328" customWidth="1"/>
    <col min="2818" max="2818" width="92.42578125" style="328" customWidth="1"/>
    <col min="2819" max="2825" width="11.42578125" style="328" customWidth="1"/>
    <col min="2826" max="2826" width="5" style="328" customWidth="1"/>
    <col min="2827" max="3072" width="11.42578125" style="328"/>
    <col min="3073" max="3073" width="4.85546875" style="328" customWidth="1"/>
    <col min="3074" max="3074" width="92.42578125" style="328" customWidth="1"/>
    <col min="3075" max="3081" width="11.42578125" style="328" customWidth="1"/>
    <col min="3082" max="3082" width="5" style="328" customWidth="1"/>
    <col min="3083" max="3328" width="11.42578125" style="328"/>
    <col min="3329" max="3329" width="4.85546875" style="328" customWidth="1"/>
    <col min="3330" max="3330" width="92.42578125" style="328" customWidth="1"/>
    <col min="3331" max="3337" width="11.42578125" style="328" customWidth="1"/>
    <col min="3338" max="3338" width="5" style="328" customWidth="1"/>
    <col min="3339" max="3584" width="11.42578125" style="328"/>
    <col min="3585" max="3585" width="4.85546875" style="328" customWidth="1"/>
    <col min="3586" max="3586" width="92.42578125" style="328" customWidth="1"/>
    <col min="3587" max="3593" width="11.42578125" style="328" customWidth="1"/>
    <col min="3594" max="3594" width="5" style="328" customWidth="1"/>
    <col min="3595" max="3840" width="11.42578125" style="328"/>
    <col min="3841" max="3841" width="4.85546875" style="328" customWidth="1"/>
    <col min="3842" max="3842" width="92.42578125" style="328" customWidth="1"/>
    <col min="3843" max="3849" width="11.42578125" style="328" customWidth="1"/>
    <col min="3850" max="3850" width="5" style="328" customWidth="1"/>
    <col min="3851" max="4096" width="11.42578125" style="328"/>
    <col min="4097" max="4097" width="4.85546875" style="328" customWidth="1"/>
    <col min="4098" max="4098" width="92.42578125" style="328" customWidth="1"/>
    <col min="4099" max="4105" width="11.42578125" style="328" customWidth="1"/>
    <col min="4106" max="4106" width="5" style="328" customWidth="1"/>
    <col min="4107" max="4352" width="11.42578125" style="328"/>
    <col min="4353" max="4353" width="4.85546875" style="328" customWidth="1"/>
    <col min="4354" max="4354" width="92.42578125" style="328" customWidth="1"/>
    <col min="4355" max="4361" width="11.42578125" style="328" customWidth="1"/>
    <col min="4362" max="4362" width="5" style="328" customWidth="1"/>
    <col min="4363" max="4608" width="11.42578125" style="328"/>
    <col min="4609" max="4609" width="4.85546875" style="328" customWidth="1"/>
    <col min="4610" max="4610" width="92.42578125" style="328" customWidth="1"/>
    <col min="4611" max="4617" width="11.42578125" style="328" customWidth="1"/>
    <col min="4618" max="4618" width="5" style="328" customWidth="1"/>
    <col min="4619" max="4864" width="11.42578125" style="328"/>
    <col min="4865" max="4865" width="4.85546875" style="328" customWidth="1"/>
    <col min="4866" max="4866" width="92.42578125" style="328" customWidth="1"/>
    <col min="4867" max="4873" width="11.42578125" style="328" customWidth="1"/>
    <col min="4874" max="4874" width="5" style="328" customWidth="1"/>
    <col min="4875" max="5120" width="11.42578125" style="328"/>
    <col min="5121" max="5121" width="4.85546875" style="328" customWidth="1"/>
    <col min="5122" max="5122" width="92.42578125" style="328" customWidth="1"/>
    <col min="5123" max="5129" width="11.42578125" style="328" customWidth="1"/>
    <col min="5130" max="5130" width="5" style="328" customWidth="1"/>
    <col min="5131" max="5376" width="11.42578125" style="328"/>
    <col min="5377" max="5377" width="4.85546875" style="328" customWidth="1"/>
    <col min="5378" max="5378" width="92.42578125" style="328" customWidth="1"/>
    <col min="5379" max="5385" width="11.42578125" style="328" customWidth="1"/>
    <col min="5386" max="5386" width="5" style="328" customWidth="1"/>
    <col min="5387" max="5632" width="11.42578125" style="328"/>
    <col min="5633" max="5633" width="4.85546875" style="328" customWidth="1"/>
    <col min="5634" max="5634" width="92.42578125" style="328" customWidth="1"/>
    <col min="5635" max="5641" width="11.42578125" style="328" customWidth="1"/>
    <col min="5642" max="5642" width="5" style="328" customWidth="1"/>
    <col min="5643" max="5888" width="11.42578125" style="328"/>
    <col min="5889" max="5889" width="4.85546875" style="328" customWidth="1"/>
    <col min="5890" max="5890" width="92.42578125" style="328" customWidth="1"/>
    <col min="5891" max="5897" width="11.42578125" style="328" customWidth="1"/>
    <col min="5898" max="5898" width="5" style="328" customWidth="1"/>
    <col min="5899" max="6144" width="11.42578125" style="328"/>
    <col min="6145" max="6145" width="4.85546875" style="328" customWidth="1"/>
    <col min="6146" max="6146" width="92.42578125" style="328" customWidth="1"/>
    <col min="6147" max="6153" width="11.42578125" style="328" customWidth="1"/>
    <col min="6154" max="6154" width="5" style="328" customWidth="1"/>
    <col min="6155" max="6400" width="11.42578125" style="328"/>
    <col min="6401" max="6401" width="4.85546875" style="328" customWidth="1"/>
    <col min="6402" max="6402" width="92.42578125" style="328" customWidth="1"/>
    <col min="6403" max="6409" width="11.42578125" style="328" customWidth="1"/>
    <col min="6410" max="6410" width="5" style="328" customWidth="1"/>
    <col min="6411" max="6656" width="11.42578125" style="328"/>
    <col min="6657" max="6657" width="4.85546875" style="328" customWidth="1"/>
    <col min="6658" max="6658" width="92.42578125" style="328" customWidth="1"/>
    <col min="6659" max="6665" width="11.42578125" style="328" customWidth="1"/>
    <col min="6666" max="6666" width="5" style="328" customWidth="1"/>
    <col min="6667" max="6912" width="11.42578125" style="328"/>
    <col min="6913" max="6913" width="4.85546875" style="328" customWidth="1"/>
    <col min="6914" max="6914" width="92.42578125" style="328" customWidth="1"/>
    <col min="6915" max="6921" width="11.42578125" style="328" customWidth="1"/>
    <col min="6922" max="6922" width="5" style="328" customWidth="1"/>
    <col min="6923" max="7168" width="11.42578125" style="328"/>
    <col min="7169" max="7169" width="4.85546875" style="328" customWidth="1"/>
    <col min="7170" max="7170" width="92.42578125" style="328" customWidth="1"/>
    <col min="7171" max="7177" width="11.42578125" style="328" customWidth="1"/>
    <col min="7178" max="7178" width="5" style="328" customWidth="1"/>
    <col min="7179" max="7424" width="11.42578125" style="328"/>
    <col min="7425" max="7425" width="4.85546875" style="328" customWidth="1"/>
    <col min="7426" max="7426" width="92.42578125" style="328" customWidth="1"/>
    <col min="7427" max="7433" width="11.42578125" style="328" customWidth="1"/>
    <col min="7434" max="7434" width="5" style="328" customWidth="1"/>
    <col min="7435" max="7680" width="11.42578125" style="328"/>
    <col min="7681" max="7681" width="4.85546875" style="328" customWidth="1"/>
    <col min="7682" max="7682" width="92.42578125" style="328" customWidth="1"/>
    <col min="7683" max="7689" width="11.42578125" style="328" customWidth="1"/>
    <col min="7690" max="7690" width="5" style="328" customWidth="1"/>
    <col min="7691" max="7936" width="11.42578125" style="328"/>
    <col min="7937" max="7937" width="4.85546875" style="328" customWidth="1"/>
    <col min="7938" max="7938" width="92.42578125" style="328" customWidth="1"/>
    <col min="7939" max="7945" width="11.42578125" style="328" customWidth="1"/>
    <col min="7946" max="7946" width="5" style="328" customWidth="1"/>
    <col min="7947" max="8192" width="11.42578125" style="328"/>
    <col min="8193" max="8193" width="4.85546875" style="328" customWidth="1"/>
    <col min="8194" max="8194" width="92.42578125" style="328" customWidth="1"/>
    <col min="8195" max="8201" width="11.42578125" style="328" customWidth="1"/>
    <col min="8202" max="8202" width="5" style="328" customWidth="1"/>
    <col min="8203" max="8448" width="11.42578125" style="328"/>
    <col min="8449" max="8449" width="4.85546875" style="328" customWidth="1"/>
    <col min="8450" max="8450" width="92.42578125" style="328" customWidth="1"/>
    <col min="8451" max="8457" width="11.42578125" style="328" customWidth="1"/>
    <col min="8458" max="8458" width="5" style="328" customWidth="1"/>
    <col min="8459" max="8704" width="11.42578125" style="328"/>
    <col min="8705" max="8705" width="4.85546875" style="328" customWidth="1"/>
    <col min="8706" max="8706" width="92.42578125" style="328" customWidth="1"/>
    <col min="8707" max="8713" width="11.42578125" style="328" customWidth="1"/>
    <col min="8714" max="8714" width="5" style="328" customWidth="1"/>
    <col min="8715" max="8960" width="11.42578125" style="328"/>
    <col min="8961" max="8961" width="4.85546875" style="328" customWidth="1"/>
    <col min="8962" max="8962" width="92.42578125" style="328" customWidth="1"/>
    <col min="8963" max="8969" width="11.42578125" style="328" customWidth="1"/>
    <col min="8970" max="8970" width="5" style="328" customWidth="1"/>
    <col min="8971" max="9216" width="11.42578125" style="328"/>
    <col min="9217" max="9217" width="4.85546875" style="328" customWidth="1"/>
    <col min="9218" max="9218" width="92.42578125" style="328" customWidth="1"/>
    <col min="9219" max="9225" width="11.42578125" style="328" customWidth="1"/>
    <col min="9226" max="9226" width="5" style="328" customWidth="1"/>
    <col min="9227" max="9472" width="11.42578125" style="328"/>
    <col min="9473" max="9473" width="4.85546875" style="328" customWidth="1"/>
    <col min="9474" max="9474" width="92.42578125" style="328" customWidth="1"/>
    <col min="9475" max="9481" width="11.42578125" style="328" customWidth="1"/>
    <col min="9482" max="9482" width="5" style="328" customWidth="1"/>
    <col min="9483" max="9728" width="11.42578125" style="328"/>
    <col min="9729" max="9729" width="4.85546875" style="328" customWidth="1"/>
    <col min="9730" max="9730" width="92.42578125" style="328" customWidth="1"/>
    <col min="9731" max="9737" width="11.42578125" style="328" customWidth="1"/>
    <col min="9738" max="9738" width="5" style="328" customWidth="1"/>
    <col min="9739" max="9984" width="11.42578125" style="328"/>
    <col min="9985" max="9985" width="4.85546875" style="328" customWidth="1"/>
    <col min="9986" max="9986" width="92.42578125" style="328" customWidth="1"/>
    <col min="9987" max="9993" width="11.42578125" style="328" customWidth="1"/>
    <col min="9994" max="9994" width="5" style="328" customWidth="1"/>
    <col min="9995" max="10240" width="11.42578125" style="328"/>
    <col min="10241" max="10241" width="4.85546875" style="328" customWidth="1"/>
    <col min="10242" max="10242" width="92.42578125" style="328" customWidth="1"/>
    <col min="10243" max="10249" width="11.42578125" style="328" customWidth="1"/>
    <col min="10250" max="10250" width="5" style="328" customWidth="1"/>
    <col min="10251" max="10496" width="11.42578125" style="328"/>
    <col min="10497" max="10497" width="4.85546875" style="328" customWidth="1"/>
    <col min="10498" max="10498" width="92.42578125" style="328" customWidth="1"/>
    <col min="10499" max="10505" width="11.42578125" style="328" customWidth="1"/>
    <col min="10506" max="10506" width="5" style="328" customWidth="1"/>
    <col min="10507" max="10752" width="11.42578125" style="328"/>
    <col min="10753" max="10753" width="4.85546875" style="328" customWidth="1"/>
    <col min="10754" max="10754" width="92.42578125" style="328" customWidth="1"/>
    <col min="10755" max="10761" width="11.42578125" style="328" customWidth="1"/>
    <col min="10762" max="10762" width="5" style="328" customWidth="1"/>
    <col min="10763" max="11008" width="11.42578125" style="328"/>
    <col min="11009" max="11009" width="4.85546875" style="328" customWidth="1"/>
    <col min="11010" max="11010" width="92.42578125" style="328" customWidth="1"/>
    <col min="11011" max="11017" width="11.42578125" style="328" customWidth="1"/>
    <col min="11018" max="11018" width="5" style="328" customWidth="1"/>
    <col min="11019" max="11264" width="11.42578125" style="328"/>
    <col min="11265" max="11265" width="4.85546875" style="328" customWidth="1"/>
    <col min="11266" max="11266" width="92.42578125" style="328" customWidth="1"/>
    <col min="11267" max="11273" width="11.42578125" style="328" customWidth="1"/>
    <col min="11274" max="11274" width="5" style="328" customWidth="1"/>
    <col min="11275" max="11520" width="11.42578125" style="328"/>
    <col min="11521" max="11521" width="4.85546875" style="328" customWidth="1"/>
    <col min="11522" max="11522" width="92.42578125" style="328" customWidth="1"/>
    <col min="11523" max="11529" width="11.42578125" style="328" customWidth="1"/>
    <col min="11530" max="11530" width="5" style="328" customWidth="1"/>
    <col min="11531" max="11776" width="11.42578125" style="328"/>
    <col min="11777" max="11777" width="4.85546875" style="328" customWidth="1"/>
    <col min="11778" max="11778" width="92.42578125" style="328" customWidth="1"/>
    <col min="11779" max="11785" width="11.42578125" style="328" customWidth="1"/>
    <col min="11786" max="11786" width="5" style="328" customWidth="1"/>
    <col min="11787" max="12032" width="11.42578125" style="328"/>
    <col min="12033" max="12033" width="4.85546875" style="328" customWidth="1"/>
    <col min="12034" max="12034" width="92.42578125" style="328" customWidth="1"/>
    <col min="12035" max="12041" width="11.42578125" style="328" customWidth="1"/>
    <col min="12042" max="12042" width="5" style="328" customWidth="1"/>
    <col min="12043" max="12288" width="11.42578125" style="328"/>
    <col min="12289" max="12289" width="4.85546875" style="328" customWidth="1"/>
    <col min="12290" max="12290" width="92.42578125" style="328" customWidth="1"/>
    <col min="12291" max="12297" width="11.42578125" style="328" customWidth="1"/>
    <col min="12298" max="12298" width="5" style="328" customWidth="1"/>
    <col min="12299" max="12544" width="11.42578125" style="328"/>
    <col min="12545" max="12545" width="4.85546875" style="328" customWidth="1"/>
    <col min="12546" max="12546" width="92.42578125" style="328" customWidth="1"/>
    <col min="12547" max="12553" width="11.42578125" style="328" customWidth="1"/>
    <col min="12554" max="12554" width="5" style="328" customWidth="1"/>
    <col min="12555" max="12800" width="11.42578125" style="328"/>
    <col min="12801" max="12801" width="4.85546875" style="328" customWidth="1"/>
    <col min="12802" max="12802" width="92.42578125" style="328" customWidth="1"/>
    <col min="12803" max="12809" width="11.42578125" style="328" customWidth="1"/>
    <col min="12810" max="12810" width="5" style="328" customWidth="1"/>
    <col min="12811" max="13056" width="11.42578125" style="328"/>
    <col min="13057" max="13057" width="4.85546875" style="328" customWidth="1"/>
    <col min="13058" max="13058" width="92.42578125" style="328" customWidth="1"/>
    <col min="13059" max="13065" width="11.42578125" style="328" customWidth="1"/>
    <col min="13066" max="13066" width="5" style="328" customWidth="1"/>
    <col min="13067" max="13312" width="11.42578125" style="328"/>
    <col min="13313" max="13313" width="4.85546875" style="328" customWidth="1"/>
    <col min="13314" max="13314" width="92.42578125" style="328" customWidth="1"/>
    <col min="13315" max="13321" width="11.42578125" style="328" customWidth="1"/>
    <col min="13322" max="13322" width="5" style="328" customWidth="1"/>
    <col min="13323" max="13568" width="11.42578125" style="328"/>
    <col min="13569" max="13569" width="4.85546875" style="328" customWidth="1"/>
    <col min="13570" max="13570" width="92.42578125" style="328" customWidth="1"/>
    <col min="13571" max="13577" width="11.42578125" style="328" customWidth="1"/>
    <col min="13578" max="13578" width="5" style="328" customWidth="1"/>
    <col min="13579" max="13824" width="11.42578125" style="328"/>
    <col min="13825" max="13825" width="4.85546875" style="328" customWidth="1"/>
    <col min="13826" max="13826" width="92.42578125" style="328" customWidth="1"/>
    <col min="13827" max="13833" width="11.42578125" style="328" customWidth="1"/>
    <col min="13834" max="13834" width="5" style="328" customWidth="1"/>
    <col min="13835" max="14080" width="11.42578125" style="328"/>
    <col min="14081" max="14081" width="4.85546875" style="328" customWidth="1"/>
    <col min="14082" max="14082" width="92.42578125" style="328" customWidth="1"/>
    <col min="14083" max="14089" width="11.42578125" style="328" customWidth="1"/>
    <col min="14090" max="14090" width="5" style="328" customWidth="1"/>
    <col min="14091" max="14336" width="11.42578125" style="328"/>
    <col min="14337" max="14337" width="4.85546875" style="328" customWidth="1"/>
    <col min="14338" max="14338" width="92.42578125" style="328" customWidth="1"/>
    <col min="14339" max="14345" width="11.42578125" style="328" customWidth="1"/>
    <col min="14346" max="14346" width="5" style="328" customWidth="1"/>
    <col min="14347" max="14592" width="11.42578125" style="328"/>
    <col min="14593" max="14593" width="4.85546875" style="328" customWidth="1"/>
    <col min="14594" max="14594" width="92.42578125" style="328" customWidth="1"/>
    <col min="14595" max="14601" width="11.42578125" style="328" customWidth="1"/>
    <col min="14602" max="14602" width="5" style="328" customWidth="1"/>
    <col min="14603" max="14848" width="11.42578125" style="328"/>
    <col min="14849" max="14849" width="4.85546875" style="328" customWidth="1"/>
    <col min="14850" max="14850" width="92.42578125" style="328" customWidth="1"/>
    <col min="14851" max="14857" width="11.42578125" style="328" customWidth="1"/>
    <col min="14858" max="14858" width="5" style="328" customWidth="1"/>
    <col min="14859" max="15104" width="11.42578125" style="328"/>
    <col min="15105" max="15105" width="4.85546875" style="328" customWidth="1"/>
    <col min="15106" max="15106" width="92.42578125" style="328" customWidth="1"/>
    <col min="15107" max="15113" width="11.42578125" style="328" customWidth="1"/>
    <col min="15114" max="15114" width="5" style="328" customWidth="1"/>
    <col min="15115" max="15360" width="11.42578125" style="328"/>
    <col min="15361" max="15361" width="4.85546875" style="328" customWidth="1"/>
    <col min="15362" max="15362" width="92.42578125" style="328" customWidth="1"/>
    <col min="15363" max="15369" width="11.42578125" style="328" customWidth="1"/>
    <col min="15370" max="15370" width="5" style="328" customWidth="1"/>
    <col min="15371" max="15616" width="11.42578125" style="328"/>
    <col min="15617" max="15617" width="4.85546875" style="328" customWidth="1"/>
    <col min="15618" max="15618" width="92.42578125" style="328" customWidth="1"/>
    <col min="15619" max="15625" width="11.42578125" style="328" customWidth="1"/>
    <col min="15626" max="15626" width="5" style="328" customWidth="1"/>
    <col min="15627" max="15872" width="11.42578125" style="328"/>
    <col min="15873" max="15873" width="4.85546875" style="328" customWidth="1"/>
    <col min="15874" max="15874" width="92.42578125" style="328" customWidth="1"/>
    <col min="15875" max="15881" width="11.42578125" style="328" customWidth="1"/>
    <col min="15882" max="15882" width="5" style="328" customWidth="1"/>
    <col min="15883" max="16128" width="11.42578125" style="328"/>
    <col min="16129" max="16129" width="4.85546875" style="328" customWidth="1"/>
    <col min="16130" max="16130" width="92.42578125" style="328" customWidth="1"/>
    <col min="16131" max="16137" width="11.42578125" style="328" customWidth="1"/>
    <col min="16138" max="16138" width="5" style="328" customWidth="1"/>
    <col min="16139" max="16384" width="11.42578125" style="328"/>
  </cols>
  <sheetData>
    <row r="1" spans="1:16" x14ac:dyDescent="0.2">
      <c r="A1" s="326"/>
      <c r="B1" s="326"/>
      <c r="C1" s="326"/>
      <c r="D1" s="326"/>
      <c r="E1" s="326"/>
      <c r="F1" s="326"/>
      <c r="G1" s="326"/>
      <c r="H1" s="326"/>
      <c r="I1" s="326"/>
      <c r="J1" s="326"/>
      <c r="K1" s="327"/>
      <c r="L1" s="327"/>
      <c r="M1" s="327"/>
      <c r="N1" s="327"/>
      <c r="O1" s="327"/>
      <c r="P1" s="327"/>
    </row>
    <row r="2" spans="1:16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7"/>
      <c r="L2" s="327"/>
      <c r="M2" s="327"/>
      <c r="N2" s="327"/>
      <c r="O2" s="327"/>
      <c r="P2" s="327"/>
    </row>
    <row r="3" spans="1:16" x14ac:dyDescent="0.2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7"/>
      <c r="L3" s="327"/>
      <c r="M3" s="327"/>
      <c r="N3" s="327"/>
      <c r="O3" s="327"/>
      <c r="P3" s="327"/>
    </row>
    <row r="4" spans="1:16" x14ac:dyDescent="0.2">
      <c r="A4" s="326"/>
      <c r="B4" s="326"/>
      <c r="C4" s="326"/>
      <c r="D4" s="326"/>
      <c r="E4" s="326"/>
      <c r="F4" s="326"/>
      <c r="G4" s="326"/>
      <c r="H4" s="326"/>
      <c r="I4" s="326"/>
      <c r="J4" s="326"/>
      <c r="K4" s="327"/>
      <c r="L4" s="327"/>
      <c r="M4" s="327"/>
      <c r="N4" s="327"/>
      <c r="O4" s="327"/>
      <c r="P4" s="327"/>
    </row>
    <row r="5" spans="1:16" x14ac:dyDescent="0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7"/>
      <c r="L5" s="327"/>
      <c r="M5" s="327"/>
      <c r="N5" s="327"/>
      <c r="O5" s="327"/>
      <c r="P5" s="327"/>
    </row>
    <row r="6" spans="1:16" x14ac:dyDescent="0.2">
      <c r="A6" s="326"/>
      <c r="B6" s="326"/>
      <c r="C6" s="326"/>
      <c r="D6" s="326"/>
      <c r="E6" s="326"/>
      <c r="F6" s="326"/>
      <c r="G6" s="326"/>
      <c r="H6" s="326"/>
      <c r="I6" s="326"/>
      <c r="J6" s="326"/>
      <c r="K6" s="327"/>
      <c r="L6" s="327"/>
      <c r="M6" s="327"/>
      <c r="N6" s="327"/>
      <c r="O6" s="327"/>
      <c r="P6" s="327"/>
    </row>
    <row r="7" spans="1:16" x14ac:dyDescent="0.2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7"/>
      <c r="L7" s="327"/>
      <c r="M7" s="327"/>
      <c r="N7" s="327"/>
      <c r="O7" s="327"/>
      <c r="P7" s="327"/>
    </row>
    <row r="8" spans="1:16" x14ac:dyDescent="0.2">
      <c r="A8" s="326"/>
      <c r="B8" s="326"/>
      <c r="C8" s="326"/>
      <c r="D8" s="326"/>
      <c r="E8" s="326"/>
      <c r="F8" s="326"/>
      <c r="G8" s="326"/>
      <c r="H8" s="326"/>
      <c r="I8" s="326"/>
      <c r="J8" s="326"/>
      <c r="K8" s="327"/>
      <c r="L8" s="327"/>
      <c r="M8" s="327"/>
      <c r="N8" s="327"/>
      <c r="O8" s="327"/>
      <c r="P8" s="327"/>
    </row>
    <row r="9" spans="1:16" s="332" customFormat="1" ht="25.5" x14ac:dyDescent="0.25">
      <c r="A9" s="329"/>
      <c r="B9" s="330" t="s">
        <v>453</v>
      </c>
      <c r="C9" s="329"/>
      <c r="D9" s="329"/>
      <c r="E9" s="329"/>
      <c r="F9" s="329"/>
      <c r="G9" s="329"/>
      <c r="H9" s="329"/>
      <c r="I9" s="329"/>
      <c r="J9" s="329"/>
      <c r="K9" s="331"/>
      <c r="L9" s="331"/>
      <c r="M9" s="331"/>
      <c r="N9" s="331"/>
      <c r="O9" s="331"/>
      <c r="P9" s="331"/>
    </row>
    <row r="10" spans="1:16" s="332" customFormat="1" x14ac:dyDescent="0.25">
      <c r="A10" s="329"/>
      <c r="B10" s="330"/>
      <c r="C10" s="329"/>
      <c r="D10" s="329"/>
      <c r="E10" s="329"/>
      <c r="F10" s="329"/>
      <c r="G10" s="329"/>
      <c r="H10" s="329"/>
      <c r="I10" s="329"/>
      <c r="J10" s="329"/>
      <c r="K10" s="331"/>
      <c r="L10" s="331"/>
      <c r="M10" s="331"/>
      <c r="N10" s="331"/>
      <c r="O10" s="331"/>
      <c r="P10" s="331"/>
    </row>
    <row r="11" spans="1:16" s="332" customFormat="1" x14ac:dyDescent="0.2">
      <c r="A11" s="338"/>
      <c r="B11" s="330" t="s">
        <v>417</v>
      </c>
      <c r="C11" s="329"/>
      <c r="D11" s="329"/>
      <c r="E11" s="329"/>
      <c r="F11" s="329"/>
      <c r="G11" s="329"/>
      <c r="H11" s="329"/>
      <c r="I11" s="329"/>
      <c r="J11" s="329"/>
      <c r="K11" s="331"/>
      <c r="L11" s="331"/>
      <c r="M11" s="331"/>
      <c r="N11" s="331"/>
      <c r="O11" s="331"/>
      <c r="P11" s="331"/>
    </row>
    <row r="12" spans="1:16" s="332" customFormat="1" x14ac:dyDescent="0.25">
      <c r="A12" s="329"/>
      <c r="B12" s="348" t="s">
        <v>477</v>
      </c>
      <c r="C12" s="329"/>
      <c r="D12" s="329"/>
      <c r="E12" s="329"/>
      <c r="F12" s="329"/>
      <c r="G12" s="329"/>
      <c r="H12" s="329"/>
      <c r="I12" s="329"/>
      <c r="J12" s="329"/>
      <c r="K12" s="331"/>
      <c r="L12" s="331"/>
      <c r="M12" s="331"/>
      <c r="N12" s="331"/>
      <c r="O12" s="331"/>
      <c r="P12" s="331"/>
    </row>
    <row r="13" spans="1:16" s="332" customFormat="1" x14ac:dyDescent="0.25">
      <c r="A13" s="329"/>
      <c r="B13" s="348"/>
      <c r="C13" s="329"/>
      <c r="D13" s="329"/>
      <c r="E13" s="329"/>
      <c r="F13" s="329"/>
      <c r="G13" s="329"/>
      <c r="H13" s="329"/>
      <c r="I13" s="329"/>
      <c r="J13" s="329"/>
      <c r="K13" s="331"/>
      <c r="L13" s="331"/>
      <c r="M13" s="331"/>
      <c r="N13" s="331"/>
      <c r="O13" s="331"/>
      <c r="P13" s="331"/>
    </row>
    <row r="14" spans="1:16" s="332" customFormat="1" ht="25.5" x14ac:dyDescent="0.25">
      <c r="A14" s="329"/>
      <c r="B14" s="330" t="s">
        <v>398</v>
      </c>
      <c r="C14" s="329"/>
      <c r="D14" s="329"/>
      <c r="E14" s="329"/>
      <c r="F14" s="329"/>
      <c r="G14" s="329"/>
      <c r="H14" s="329"/>
      <c r="I14" s="329"/>
      <c r="J14" s="329"/>
      <c r="K14" s="331"/>
      <c r="L14" s="331"/>
      <c r="M14" s="331"/>
      <c r="N14" s="331"/>
      <c r="O14" s="331"/>
      <c r="P14" s="331"/>
    </row>
    <row r="15" spans="1:16" s="332" customFormat="1" x14ac:dyDescent="0.25">
      <c r="A15" s="329"/>
      <c r="B15" s="333"/>
      <c r="C15" s="329"/>
      <c r="D15" s="329"/>
      <c r="E15" s="329"/>
      <c r="F15" s="329"/>
      <c r="G15" s="329"/>
      <c r="H15" s="329"/>
      <c r="I15" s="329"/>
      <c r="J15" s="329"/>
      <c r="K15" s="331"/>
      <c r="L15" s="331"/>
      <c r="M15" s="331"/>
      <c r="N15" s="331"/>
      <c r="O15" s="331"/>
      <c r="P15" s="331"/>
    </row>
    <row r="16" spans="1:16" s="332" customFormat="1" x14ac:dyDescent="0.25">
      <c r="A16" s="329"/>
      <c r="B16" s="337" t="s">
        <v>399</v>
      </c>
      <c r="C16" s="329"/>
      <c r="D16" s="329"/>
      <c r="E16" s="329"/>
      <c r="F16" s="329"/>
      <c r="G16" s="329"/>
      <c r="H16" s="329"/>
      <c r="I16" s="329"/>
      <c r="J16" s="329"/>
      <c r="K16" s="331"/>
      <c r="L16" s="331"/>
      <c r="M16" s="331"/>
      <c r="N16" s="331"/>
      <c r="O16" s="331"/>
      <c r="P16" s="331"/>
    </row>
    <row r="17" spans="1:16" s="332" customFormat="1" x14ac:dyDescent="0.25">
      <c r="A17" s="329"/>
      <c r="B17" s="333"/>
      <c r="C17" s="329"/>
      <c r="D17" s="329"/>
      <c r="E17" s="329"/>
      <c r="F17" s="329"/>
      <c r="G17" s="329"/>
      <c r="H17" s="329"/>
      <c r="I17" s="329"/>
      <c r="J17" s="329"/>
      <c r="K17" s="331"/>
      <c r="L17" s="331"/>
      <c r="M17" s="331"/>
      <c r="N17" s="331"/>
      <c r="O17" s="331"/>
      <c r="P17" s="331"/>
    </row>
    <row r="18" spans="1:16" s="332" customFormat="1" ht="25.5" x14ac:dyDescent="0.25">
      <c r="A18" s="329"/>
      <c r="B18" s="330" t="s">
        <v>400</v>
      </c>
      <c r="C18" s="329"/>
      <c r="D18" s="329"/>
      <c r="E18" s="329"/>
      <c r="F18" s="329"/>
      <c r="G18" s="329"/>
      <c r="H18" s="329"/>
      <c r="I18" s="329"/>
      <c r="J18" s="329"/>
      <c r="K18" s="331"/>
      <c r="L18" s="331"/>
      <c r="M18" s="331"/>
      <c r="N18" s="331"/>
      <c r="O18" s="331"/>
      <c r="P18" s="331"/>
    </row>
    <row r="19" spans="1:16" s="332" customFormat="1" x14ac:dyDescent="0.25">
      <c r="A19" s="329"/>
      <c r="B19" s="334"/>
      <c r="C19" s="329"/>
      <c r="D19" s="329"/>
      <c r="E19" s="329"/>
      <c r="F19" s="329"/>
      <c r="G19" s="329"/>
      <c r="H19" s="329"/>
      <c r="I19" s="329"/>
      <c r="J19" s="329"/>
      <c r="K19" s="331"/>
      <c r="L19" s="331"/>
      <c r="M19" s="331"/>
      <c r="N19" s="331"/>
      <c r="O19" s="331"/>
      <c r="P19" s="331"/>
    </row>
    <row r="20" spans="1:16" s="332" customFormat="1" x14ac:dyDescent="0.25">
      <c r="A20" s="329"/>
      <c r="B20" s="330" t="s">
        <v>401</v>
      </c>
      <c r="C20" s="329"/>
      <c r="D20" s="329"/>
      <c r="E20" s="329"/>
      <c r="F20" s="329"/>
      <c r="G20" s="329"/>
      <c r="H20" s="329"/>
      <c r="I20" s="329"/>
      <c r="J20" s="329"/>
      <c r="K20" s="331"/>
      <c r="L20" s="331"/>
      <c r="M20" s="331"/>
      <c r="N20" s="331"/>
      <c r="O20" s="331"/>
      <c r="P20" s="331"/>
    </row>
    <row r="21" spans="1:16" s="332" customFormat="1" x14ac:dyDescent="0.25">
      <c r="A21" s="329"/>
      <c r="B21" s="330" t="s">
        <v>396</v>
      </c>
      <c r="C21" s="329"/>
      <c r="D21" s="329"/>
      <c r="E21" s="329"/>
      <c r="F21" s="329"/>
      <c r="G21" s="329"/>
      <c r="H21" s="329"/>
      <c r="I21" s="329"/>
      <c r="J21" s="329"/>
      <c r="K21" s="331"/>
      <c r="L21" s="331"/>
      <c r="M21" s="331"/>
      <c r="N21" s="331"/>
      <c r="O21" s="331"/>
      <c r="P21" s="331"/>
    </row>
    <row r="22" spans="1:16" s="332" customFormat="1" x14ac:dyDescent="0.25">
      <c r="A22" s="329"/>
      <c r="B22" s="334"/>
      <c r="C22" s="329"/>
      <c r="D22" s="329"/>
      <c r="E22" s="329"/>
      <c r="F22" s="329"/>
      <c r="G22" s="329"/>
      <c r="H22" s="329"/>
      <c r="I22" s="329"/>
      <c r="J22" s="329"/>
      <c r="K22" s="331"/>
      <c r="L22" s="331"/>
      <c r="M22" s="331"/>
      <c r="N22" s="331"/>
      <c r="O22" s="331"/>
      <c r="P22" s="331"/>
    </row>
    <row r="23" spans="1:16" s="332" customFormat="1" ht="25.5" x14ac:dyDescent="0.25">
      <c r="A23" s="329"/>
      <c r="B23" s="330" t="s">
        <v>402</v>
      </c>
      <c r="C23" s="329"/>
      <c r="D23" s="329"/>
      <c r="E23" s="329"/>
      <c r="F23" s="329"/>
      <c r="G23" s="329"/>
      <c r="H23" s="329"/>
      <c r="I23" s="329"/>
      <c r="J23" s="329"/>
      <c r="K23" s="331"/>
      <c r="L23" s="331"/>
      <c r="M23" s="331"/>
      <c r="N23" s="331"/>
      <c r="O23" s="331"/>
      <c r="P23" s="331"/>
    </row>
    <row r="24" spans="1:16" s="332" customFormat="1" x14ac:dyDescent="0.25">
      <c r="A24" s="329"/>
      <c r="B24" s="333"/>
      <c r="C24" s="329"/>
      <c r="D24" s="329"/>
      <c r="E24" s="329"/>
      <c r="F24" s="329"/>
      <c r="G24" s="329"/>
      <c r="H24" s="329"/>
      <c r="I24" s="329"/>
      <c r="J24" s="329"/>
      <c r="K24" s="331"/>
      <c r="L24" s="331"/>
      <c r="M24" s="331"/>
      <c r="N24" s="331"/>
      <c r="O24" s="331"/>
      <c r="P24" s="331"/>
    </row>
    <row r="25" spans="1:16" s="332" customFormat="1" ht="25.5" x14ac:dyDescent="0.25">
      <c r="A25" s="329"/>
      <c r="B25" s="330" t="s">
        <v>403</v>
      </c>
      <c r="C25" s="329"/>
      <c r="D25" s="329"/>
      <c r="E25" s="329"/>
      <c r="F25" s="329"/>
      <c r="G25" s="329"/>
      <c r="H25" s="329"/>
      <c r="I25" s="329"/>
      <c r="J25" s="329"/>
      <c r="K25" s="331"/>
      <c r="L25" s="331"/>
      <c r="M25" s="331"/>
      <c r="N25" s="331"/>
      <c r="O25" s="331"/>
      <c r="P25" s="331"/>
    </row>
    <row r="26" spans="1:16" s="332" customFormat="1" x14ac:dyDescent="0.25">
      <c r="A26" s="329"/>
      <c r="B26" s="334"/>
      <c r="C26" s="329"/>
      <c r="D26" s="329"/>
      <c r="E26" s="329"/>
      <c r="F26" s="329"/>
      <c r="G26" s="329"/>
      <c r="H26" s="329"/>
      <c r="I26" s="329"/>
      <c r="J26" s="329"/>
      <c r="K26" s="331"/>
      <c r="L26" s="331"/>
      <c r="M26" s="331"/>
      <c r="N26" s="331"/>
      <c r="O26" s="331"/>
      <c r="P26" s="331"/>
    </row>
    <row r="27" spans="1:16" s="332" customFormat="1" ht="25.5" x14ac:dyDescent="0.25">
      <c r="A27" s="329"/>
      <c r="B27" s="330" t="s">
        <v>404</v>
      </c>
      <c r="C27" s="329"/>
      <c r="D27" s="329"/>
      <c r="E27" s="329"/>
      <c r="F27" s="329"/>
      <c r="G27" s="329"/>
      <c r="H27" s="329"/>
      <c r="I27" s="329"/>
      <c r="J27" s="329"/>
      <c r="K27" s="331"/>
      <c r="L27" s="331"/>
      <c r="M27" s="331"/>
      <c r="N27" s="331"/>
      <c r="O27" s="331"/>
      <c r="P27" s="331"/>
    </row>
    <row r="28" spans="1:16" s="332" customFormat="1" x14ac:dyDescent="0.25">
      <c r="A28" s="329"/>
      <c r="B28" s="334"/>
      <c r="C28" s="329"/>
      <c r="D28" s="329"/>
      <c r="E28" s="329"/>
      <c r="F28" s="329"/>
      <c r="G28" s="329"/>
      <c r="H28" s="329"/>
      <c r="I28" s="329"/>
      <c r="J28" s="329"/>
      <c r="K28" s="331"/>
      <c r="L28" s="331"/>
      <c r="M28" s="331"/>
      <c r="N28" s="331"/>
      <c r="O28" s="331"/>
      <c r="P28" s="331"/>
    </row>
    <row r="29" spans="1:16" s="332" customFormat="1" ht="25.5" x14ac:dyDescent="0.25">
      <c r="A29" s="329"/>
      <c r="B29" s="330" t="s">
        <v>576</v>
      </c>
      <c r="C29" s="329"/>
      <c r="D29" s="329"/>
      <c r="E29" s="329"/>
      <c r="F29" s="329"/>
      <c r="G29" s="329"/>
      <c r="H29" s="329"/>
      <c r="I29" s="329"/>
      <c r="J29" s="329"/>
      <c r="K29" s="331"/>
      <c r="L29" s="331"/>
      <c r="M29" s="331"/>
      <c r="N29" s="331"/>
      <c r="O29" s="331"/>
      <c r="P29" s="331"/>
    </row>
    <row r="30" spans="1:16" s="332" customFormat="1" x14ac:dyDescent="0.25">
      <c r="A30" s="329"/>
      <c r="B30" s="334"/>
      <c r="C30" s="329"/>
      <c r="D30" s="329"/>
      <c r="E30" s="329"/>
      <c r="F30" s="329"/>
      <c r="G30" s="329"/>
      <c r="H30" s="329"/>
      <c r="I30" s="329"/>
      <c r="J30" s="329"/>
      <c r="K30" s="331"/>
      <c r="L30" s="331"/>
      <c r="M30" s="331"/>
      <c r="N30" s="331"/>
      <c r="O30" s="331"/>
      <c r="P30" s="331"/>
    </row>
    <row r="31" spans="1:16" s="332" customFormat="1" ht="25.5" x14ac:dyDescent="0.25">
      <c r="A31" s="329"/>
      <c r="B31" s="330" t="s">
        <v>405</v>
      </c>
      <c r="C31" s="329"/>
      <c r="D31" s="329"/>
      <c r="E31" s="329"/>
      <c r="F31" s="329"/>
      <c r="G31" s="329"/>
      <c r="H31" s="329"/>
      <c r="I31" s="329"/>
      <c r="J31" s="329"/>
      <c r="K31" s="331"/>
      <c r="L31" s="331"/>
      <c r="M31" s="331"/>
      <c r="N31" s="331"/>
      <c r="O31" s="331"/>
      <c r="P31" s="331"/>
    </row>
    <row r="32" spans="1:16" x14ac:dyDescent="0.2">
      <c r="A32" s="326"/>
      <c r="B32" s="326"/>
      <c r="C32" s="326"/>
      <c r="D32" s="326"/>
      <c r="E32" s="326"/>
      <c r="F32" s="326"/>
      <c r="G32" s="326"/>
      <c r="H32" s="326"/>
      <c r="I32" s="326"/>
      <c r="J32" s="326"/>
      <c r="K32" s="327"/>
      <c r="L32" s="327"/>
      <c r="M32" s="327"/>
      <c r="N32" s="327"/>
      <c r="O32" s="327"/>
      <c r="P32" s="327"/>
    </row>
    <row r="33" spans="1:16" x14ac:dyDescent="0.2">
      <c r="A33" s="326"/>
      <c r="B33" s="326"/>
      <c r="C33" s="326"/>
      <c r="D33" s="326"/>
      <c r="E33" s="326"/>
      <c r="F33" s="326"/>
      <c r="G33" s="326"/>
      <c r="H33" s="326"/>
      <c r="I33" s="326"/>
      <c r="J33" s="326"/>
      <c r="K33" s="327"/>
      <c r="L33" s="327"/>
      <c r="M33" s="327"/>
      <c r="N33" s="327"/>
      <c r="O33" s="327"/>
      <c r="P33" s="327"/>
    </row>
    <row r="34" spans="1:16" x14ac:dyDescent="0.2">
      <c r="A34" s="326"/>
      <c r="B34" s="326"/>
      <c r="C34" s="335"/>
      <c r="D34" s="326"/>
      <c r="E34" s="326"/>
      <c r="F34" s="326"/>
      <c r="G34" s="326"/>
      <c r="H34" s="326"/>
      <c r="I34" s="326"/>
      <c r="J34" s="326"/>
      <c r="K34" s="327"/>
      <c r="L34" s="327"/>
      <c r="M34" s="327"/>
      <c r="N34" s="327"/>
      <c r="O34" s="327"/>
      <c r="P34" s="327"/>
    </row>
    <row r="35" spans="1:16" x14ac:dyDescent="0.2">
      <c r="A35" s="326"/>
      <c r="B35" s="326"/>
      <c r="C35" s="335" t="s">
        <v>397</v>
      </c>
      <c r="D35" s="326"/>
      <c r="E35" s="326"/>
      <c r="F35" s="326"/>
      <c r="G35" s="326"/>
      <c r="H35" s="326"/>
      <c r="I35" s="326"/>
      <c r="J35" s="326"/>
      <c r="K35" s="327"/>
      <c r="L35" s="327"/>
      <c r="M35" s="327"/>
      <c r="N35" s="327"/>
      <c r="O35" s="327"/>
      <c r="P35" s="327"/>
    </row>
    <row r="36" spans="1:16" x14ac:dyDescent="0.2">
      <c r="A36" s="326"/>
      <c r="B36" s="326"/>
      <c r="C36" s="336" t="s">
        <v>587</v>
      </c>
      <c r="D36" s="326"/>
      <c r="E36" s="326"/>
      <c r="F36" s="326"/>
      <c r="G36" s="326"/>
      <c r="H36" s="326"/>
      <c r="I36" s="326"/>
      <c r="J36" s="326"/>
      <c r="K36" s="327"/>
      <c r="L36" s="327"/>
      <c r="M36" s="327"/>
      <c r="N36" s="327"/>
      <c r="O36" s="327"/>
      <c r="P36" s="327"/>
    </row>
    <row r="37" spans="1:16" x14ac:dyDescent="0.2">
      <c r="A37" s="326"/>
      <c r="B37" s="326"/>
      <c r="C37" s="326"/>
      <c r="D37" s="326"/>
      <c r="E37" s="326"/>
      <c r="F37" s="326"/>
      <c r="G37" s="326"/>
      <c r="H37" s="326"/>
      <c r="I37" s="326"/>
      <c r="J37" s="326"/>
      <c r="K37" s="327"/>
      <c r="L37" s="327"/>
      <c r="M37" s="327"/>
      <c r="N37" s="327"/>
      <c r="O37" s="327"/>
      <c r="P37" s="327"/>
    </row>
    <row r="38" spans="1:16" x14ac:dyDescent="0.2">
      <c r="A38" s="326"/>
      <c r="B38" s="326"/>
      <c r="C38" s="326"/>
      <c r="D38" s="326"/>
      <c r="E38" s="326"/>
      <c r="F38" s="326"/>
      <c r="G38" s="326"/>
      <c r="H38" s="326"/>
      <c r="I38" s="326"/>
      <c r="J38" s="326"/>
      <c r="K38" s="327"/>
      <c r="L38" s="327"/>
      <c r="M38" s="327"/>
      <c r="N38" s="327"/>
      <c r="O38" s="327"/>
      <c r="P38" s="327"/>
    </row>
    <row r="39" spans="1:16" x14ac:dyDescent="0.2">
      <c r="A39" s="327"/>
      <c r="B39" s="327"/>
      <c r="C39" s="326"/>
      <c r="D39" s="327"/>
      <c r="E39" s="327"/>
      <c r="F39" s="327"/>
      <c r="G39" s="327"/>
      <c r="H39" s="327"/>
      <c r="I39" s="327"/>
      <c r="J39" s="326"/>
      <c r="K39" s="327"/>
      <c r="L39" s="327"/>
      <c r="M39" s="327"/>
      <c r="N39" s="327"/>
      <c r="O39" s="327"/>
      <c r="P39" s="327"/>
    </row>
    <row r="40" spans="1:16" x14ac:dyDescent="0.2">
      <c r="A40" s="327"/>
      <c r="B40" s="327"/>
      <c r="C40" s="327"/>
      <c r="D40" s="327"/>
      <c r="E40" s="327"/>
      <c r="F40" s="327"/>
      <c r="G40" s="327"/>
      <c r="H40" s="327"/>
      <c r="I40" s="327"/>
      <c r="J40" s="326"/>
      <c r="K40" s="327"/>
      <c r="L40" s="327"/>
      <c r="M40" s="327"/>
      <c r="N40" s="327"/>
      <c r="O40" s="327"/>
      <c r="P40" s="327"/>
    </row>
    <row r="41" spans="1:16" x14ac:dyDescent="0.2">
      <c r="A41" s="327"/>
      <c r="B41" s="327"/>
      <c r="C41" s="327"/>
      <c r="D41" s="327"/>
      <c r="E41" s="327"/>
      <c r="F41" s="327"/>
      <c r="G41" s="327"/>
      <c r="H41" s="327"/>
      <c r="I41" s="327"/>
      <c r="J41" s="326"/>
      <c r="K41" s="327"/>
      <c r="L41" s="327"/>
      <c r="M41" s="327"/>
      <c r="N41" s="327"/>
      <c r="O41" s="327"/>
      <c r="P41" s="327"/>
    </row>
    <row r="42" spans="1:16" x14ac:dyDescent="0.2">
      <c r="A42" s="327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</row>
    <row r="43" spans="1:16" x14ac:dyDescent="0.2">
      <c r="A43" s="327"/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</row>
    <row r="44" spans="1:16" x14ac:dyDescent="0.2">
      <c r="A44" s="327"/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</row>
    <row r="45" spans="1:16" x14ac:dyDescent="0.2">
      <c r="A45" s="327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</row>
    <row r="46" spans="1:16" x14ac:dyDescent="0.2">
      <c r="A46" s="327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</row>
    <row r="47" spans="1:16" x14ac:dyDescent="0.2">
      <c r="A47" s="327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</row>
    <row r="48" spans="1:16" x14ac:dyDescent="0.2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</row>
    <row r="49" spans="1:16" x14ac:dyDescent="0.2">
      <c r="A49" s="327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</row>
    <row r="50" spans="1:16" x14ac:dyDescent="0.2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</row>
    <row r="51" spans="1:16" x14ac:dyDescent="0.2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</row>
    <row r="52" spans="1:16" x14ac:dyDescent="0.2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</row>
    <row r="53" spans="1:16" x14ac:dyDescent="0.2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</row>
    <row r="54" spans="1:16" x14ac:dyDescent="0.2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</row>
    <row r="55" spans="1:16" x14ac:dyDescent="0.2">
      <c r="A55" s="32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</row>
    <row r="56" spans="1:16" x14ac:dyDescent="0.2">
      <c r="A56" s="327"/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</row>
    <row r="57" spans="1:16" x14ac:dyDescent="0.2">
      <c r="A57" s="327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</row>
    <row r="58" spans="1:16" x14ac:dyDescent="0.2">
      <c r="A58" s="327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</row>
    <row r="59" spans="1:16" x14ac:dyDescent="0.2">
      <c r="A59" s="327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</row>
    <row r="60" spans="1:16" x14ac:dyDescent="0.2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</row>
    <row r="61" spans="1:16" x14ac:dyDescent="0.2">
      <c r="A61" s="327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</row>
    <row r="62" spans="1:16" x14ac:dyDescent="0.2">
      <c r="A62" s="327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</row>
    <row r="63" spans="1:16" x14ac:dyDescent="0.2">
      <c r="A63" s="327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</row>
    <row r="64" spans="1:16" x14ac:dyDescent="0.2">
      <c r="A64" s="327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</row>
    <row r="65" spans="1:16" x14ac:dyDescent="0.2">
      <c r="A65" s="327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</row>
    <row r="66" spans="1:16" x14ac:dyDescent="0.2">
      <c r="A66" s="327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</row>
    <row r="67" spans="1:16" x14ac:dyDescent="0.2">
      <c r="A67" s="327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</row>
    <row r="68" spans="1:16" x14ac:dyDescent="0.2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</row>
    <row r="69" spans="1:16" x14ac:dyDescent="0.2">
      <c r="A69" s="327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</row>
    <row r="70" spans="1:16" x14ac:dyDescent="0.2">
      <c r="A70" s="327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</row>
    <row r="71" spans="1:16" x14ac:dyDescent="0.2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</row>
    <row r="72" spans="1:16" x14ac:dyDescent="0.2">
      <c r="A72" s="327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</row>
    <row r="73" spans="1:16" x14ac:dyDescent="0.2">
      <c r="A73" s="327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</row>
    <row r="74" spans="1:16" x14ac:dyDescent="0.2">
      <c r="A74" s="327"/>
      <c r="B74" s="327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</row>
    <row r="75" spans="1:16" x14ac:dyDescent="0.2">
      <c r="A75" s="327"/>
      <c r="B75" s="327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</row>
    <row r="76" spans="1:16" x14ac:dyDescent="0.2">
      <c r="A76" s="327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</row>
    <row r="77" spans="1:16" x14ac:dyDescent="0.2">
      <c r="A77" s="327"/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</row>
    <row r="78" spans="1:16" x14ac:dyDescent="0.2">
      <c r="A78" s="327"/>
      <c r="B78" s="327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</row>
    <row r="79" spans="1:16" x14ac:dyDescent="0.2">
      <c r="A79" s="327"/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</row>
    <row r="80" spans="1:16" x14ac:dyDescent="0.2">
      <c r="A80" s="327"/>
      <c r="B80" s="327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</row>
    <row r="81" spans="1:16" x14ac:dyDescent="0.2">
      <c r="A81" s="327"/>
      <c r="B81" s="327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</row>
    <row r="82" spans="1:16" x14ac:dyDescent="0.2">
      <c r="A82" s="327"/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</row>
    <row r="83" spans="1:16" x14ac:dyDescent="0.2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</row>
    <row r="84" spans="1:16" x14ac:dyDescent="0.2">
      <c r="A84" s="327"/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</row>
    <row r="85" spans="1:16" x14ac:dyDescent="0.2">
      <c r="A85" s="327"/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</row>
    <row r="86" spans="1:16" x14ac:dyDescent="0.2">
      <c r="A86" s="327"/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</row>
    <row r="87" spans="1:16" x14ac:dyDescent="0.2">
      <c r="A87" s="327"/>
      <c r="B87" s="327"/>
      <c r="C87" s="327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</row>
    <row r="88" spans="1:16" x14ac:dyDescent="0.2">
      <c r="A88" s="327"/>
      <c r="B88" s="327"/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</row>
    <row r="89" spans="1:16" x14ac:dyDescent="0.2">
      <c r="A89" s="327"/>
      <c r="B89" s="327"/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</row>
    <row r="90" spans="1:16" x14ac:dyDescent="0.2">
      <c r="A90" s="327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</row>
    <row r="91" spans="1:16" x14ac:dyDescent="0.2">
      <c r="A91" s="327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</row>
    <row r="92" spans="1:16" x14ac:dyDescent="0.2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</row>
    <row r="93" spans="1:16" x14ac:dyDescent="0.2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</row>
    <row r="94" spans="1:16" x14ac:dyDescent="0.2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</row>
    <row r="95" spans="1:16" x14ac:dyDescent="0.2">
      <c r="A95" s="327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</row>
    <row r="96" spans="1:16" x14ac:dyDescent="0.2">
      <c r="A96" s="327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</row>
    <row r="97" spans="1:16" x14ac:dyDescent="0.2">
      <c r="A97" s="327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</row>
    <row r="98" spans="1:16" x14ac:dyDescent="0.2">
      <c r="A98" s="327"/>
      <c r="B98" s="327"/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</row>
    <row r="99" spans="1:16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</row>
    <row r="100" spans="1:16" x14ac:dyDescent="0.2">
      <c r="A100" s="327"/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</row>
    <row r="101" spans="1:16" x14ac:dyDescent="0.2">
      <c r="A101" s="327"/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</row>
    <row r="102" spans="1:16" x14ac:dyDescent="0.2">
      <c r="A102" s="327"/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</row>
    <row r="103" spans="1:16" x14ac:dyDescent="0.2">
      <c r="A103" s="327"/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</row>
    <row r="104" spans="1:16" x14ac:dyDescent="0.2">
      <c r="A104" s="327"/>
      <c r="B104" s="327"/>
      <c r="C104" s="327"/>
      <c r="D104" s="327"/>
      <c r="E104" s="327"/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</row>
    <row r="105" spans="1:16" x14ac:dyDescent="0.2">
      <c r="A105" s="327"/>
      <c r="B105" s="327"/>
      <c r="C105" s="327"/>
      <c r="D105" s="327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</row>
    <row r="106" spans="1:16" x14ac:dyDescent="0.2">
      <c r="A106" s="327"/>
      <c r="B106" s="327"/>
      <c r="C106" s="327"/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</row>
    <row r="107" spans="1:16" x14ac:dyDescent="0.2">
      <c r="A107" s="327"/>
      <c r="B107" s="327"/>
      <c r="C107" s="327"/>
      <c r="D107" s="327"/>
      <c r="E107" s="327"/>
      <c r="F107" s="327"/>
      <c r="G107" s="327"/>
      <c r="H107" s="327"/>
      <c r="I107" s="327"/>
      <c r="J107" s="327"/>
      <c r="K107" s="327"/>
      <c r="L107" s="327"/>
      <c r="M107" s="327"/>
      <c r="N107" s="327"/>
      <c r="O107" s="327"/>
      <c r="P107" s="327"/>
    </row>
    <row r="108" spans="1:16" x14ac:dyDescent="0.2">
      <c r="A108" s="327"/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</row>
    <row r="109" spans="1:16" x14ac:dyDescent="0.2">
      <c r="A109" s="327"/>
      <c r="B109" s="327"/>
      <c r="C109" s="327"/>
      <c r="D109" s="327"/>
      <c r="E109" s="327"/>
      <c r="F109" s="327"/>
      <c r="G109" s="327"/>
      <c r="H109" s="327"/>
      <c r="I109" s="327"/>
      <c r="J109" s="327"/>
      <c r="K109" s="327"/>
      <c r="L109" s="327"/>
      <c r="M109" s="327"/>
      <c r="N109" s="327"/>
      <c r="O109" s="327"/>
      <c r="P109" s="327"/>
    </row>
    <row r="110" spans="1:16" x14ac:dyDescent="0.2">
      <c r="A110" s="327"/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</row>
    <row r="111" spans="1:16" x14ac:dyDescent="0.2">
      <c r="A111" s="327"/>
      <c r="B111" s="327"/>
      <c r="C111" s="327"/>
      <c r="D111" s="327"/>
      <c r="E111" s="327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</row>
    <row r="112" spans="1:16" x14ac:dyDescent="0.2">
      <c r="A112" s="327"/>
      <c r="B112" s="327"/>
      <c r="C112" s="327"/>
      <c r="D112" s="327"/>
      <c r="E112" s="327"/>
      <c r="F112" s="327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</row>
    <row r="113" spans="1:16" x14ac:dyDescent="0.2">
      <c r="A113" s="327"/>
      <c r="B113" s="327"/>
      <c r="C113" s="327"/>
      <c r="D113" s="327"/>
      <c r="E113" s="327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</row>
    <row r="114" spans="1:16" x14ac:dyDescent="0.2">
      <c r="A114" s="327"/>
      <c r="B114" s="327"/>
      <c r="C114" s="327"/>
      <c r="D114" s="327"/>
      <c r="E114" s="327"/>
      <c r="F114" s="327"/>
      <c r="G114" s="327"/>
      <c r="H114" s="327"/>
      <c r="I114" s="327"/>
      <c r="J114" s="327"/>
      <c r="K114" s="327"/>
      <c r="L114" s="327"/>
      <c r="M114" s="327"/>
      <c r="N114" s="327"/>
      <c r="O114" s="327"/>
      <c r="P114" s="327"/>
    </row>
    <row r="115" spans="1:16" x14ac:dyDescent="0.2">
      <c r="A115" s="327"/>
      <c r="B115" s="327"/>
      <c r="C115" s="327"/>
      <c r="D115" s="327"/>
      <c r="E115" s="327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</row>
    <row r="116" spans="1:16" x14ac:dyDescent="0.2">
      <c r="A116" s="327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</row>
    <row r="117" spans="1:16" x14ac:dyDescent="0.2">
      <c r="A117" s="327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</row>
    <row r="118" spans="1:16" x14ac:dyDescent="0.2">
      <c r="A118" s="327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</row>
    <row r="119" spans="1:16" x14ac:dyDescent="0.2">
      <c r="A119" s="327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</row>
    <row r="120" spans="1:16" x14ac:dyDescent="0.2">
      <c r="A120" s="327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</row>
    <row r="121" spans="1:16" x14ac:dyDescent="0.2">
      <c r="A121" s="327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</row>
    <row r="122" spans="1:16" x14ac:dyDescent="0.2">
      <c r="A122" s="327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</row>
    <row r="123" spans="1:16" x14ac:dyDescent="0.2">
      <c r="A123" s="327"/>
      <c r="B123" s="327"/>
      <c r="C123" s="327"/>
      <c r="D123" s="327"/>
      <c r="E123" s="327"/>
      <c r="F123" s="327"/>
      <c r="G123" s="327"/>
      <c r="H123" s="327"/>
      <c r="I123" s="327"/>
      <c r="J123" s="327"/>
      <c r="K123" s="327"/>
      <c r="L123" s="327"/>
      <c r="M123" s="327"/>
      <c r="N123" s="327"/>
      <c r="O123" s="327"/>
      <c r="P123" s="327"/>
    </row>
    <row r="124" spans="1:16" x14ac:dyDescent="0.2">
      <c r="A124" s="327"/>
      <c r="B124" s="327"/>
      <c r="C124" s="327"/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</row>
    <row r="125" spans="1:16" x14ac:dyDescent="0.2">
      <c r="A125" s="327"/>
      <c r="B125" s="327"/>
      <c r="C125" s="327"/>
      <c r="D125" s="327"/>
      <c r="E125" s="327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</row>
    <row r="126" spans="1:16" x14ac:dyDescent="0.2">
      <c r="A126" s="327"/>
      <c r="B126" s="327"/>
      <c r="C126" s="327"/>
      <c r="D126" s="327"/>
      <c r="E126" s="327"/>
      <c r="F126" s="327"/>
      <c r="G126" s="327"/>
      <c r="H126" s="327"/>
      <c r="I126" s="327"/>
      <c r="J126" s="327"/>
      <c r="K126" s="327"/>
      <c r="L126" s="327"/>
      <c r="M126" s="327"/>
      <c r="N126" s="327"/>
      <c r="O126" s="327"/>
      <c r="P126" s="327"/>
    </row>
    <row r="127" spans="1:16" x14ac:dyDescent="0.2">
      <c r="A127" s="327"/>
      <c r="B127" s="327"/>
      <c r="C127" s="327"/>
      <c r="D127" s="327"/>
      <c r="E127" s="327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</row>
    <row r="128" spans="1:16" x14ac:dyDescent="0.2">
      <c r="A128" s="327"/>
      <c r="B128" s="327"/>
      <c r="C128" s="327"/>
      <c r="D128" s="327"/>
      <c r="E128" s="327"/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</row>
    <row r="129" spans="1:16" x14ac:dyDescent="0.2">
      <c r="A129" s="327"/>
      <c r="B129" s="327"/>
      <c r="C129" s="327"/>
      <c r="D129" s="327"/>
      <c r="E129" s="327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</row>
    <row r="130" spans="1:16" x14ac:dyDescent="0.2">
      <c r="A130" s="327"/>
      <c r="B130" s="327"/>
      <c r="C130" s="327"/>
      <c r="D130" s="327"/>
      <c r="E130" s="327"/>
      <c r="F130" s="327"/>
      <c r="G130" s="327"/>
      <c r="H130" s="327"/>
      <c r="I130" s="327"/>
      <c r="J130" s="327"/>
      <c r="K130" s="327"/>
      <c r="L130" s="327"/>
      <c r="M130" s="327"/>
      <c r="N130" s="327"/>
      <c r="O130" s="327"/>
      <c r="P130" s="327"/>
    </row>
    <row r="131" spans="1:16" x14ac:dyDescent="0.2">
      <c r="A131" s="327"/>
      <c r="B131" s="327"/>
      <c r="C131" s="327"/>
      <c r="D131" s="327"/>
      <c r="E131" s="327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</row>
    <row r="132" spans="1:16" x14ac:dyDescent="0.2">
      <c r="A132" s="327"/>
      <c r="B132" s="327"/>
      <c r="C132" s="327"/>
      <c r="D132" s="327"/>
      <c r="E132" s="327"/>
      <c r="F132" s="327"/>
      <c r="G132" s="327"/>
      <c r="H132" s="327"/>
      <c r="I132" s="327"/>
      <c r="J132" s="327"/>
      <c r="K132" s="327"/>
      <c r="L132" s="327"/>
      <c r="M132" s="327"/>
      <c r="N132" s="327"/>
      <c r="O132" s="327"/>
      <c r="P132" s="327"/>
    </row>
    <row r="133" spans="1:16" x14ac:dyDescent="0.2">
      <c r="A133" s="327"/>
      <c r="B133" s="327"/>
      <c r="C133" s="327"/>
      <c r="D133" s="327"/>
      <c r="E133" s="327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</row>
    <row r="134" spans="1:16" x14ac:dyDescent="0.2">
      <c r="A134" s="327"/>
      <c r="B134" s="327"/>
      <c r="C134" s="327"/>
      <c r="D134" s="327"/>
      <c r="E134" s="327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7"/>
    </row>
    <row r="135" spans="1:16" x14ac:dyDescent="0.2">
      <c r="A135" s="327"/>
      <c r="B135" s="327"/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7"/>
    </row>
    <row r="136" spans="1:16" x14ac:dyDescent="0.2">
      <c r="A136" s="327"/>
      <c r="B136" s="327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</row>
    <row r="137" spans="1:16" x14ac:dyDescent="0.2">
      <c r="A137" s="327"/>
      <c r="B137" s="327"/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</row>
    <row r="138" spans="1:16" x14ac:dyDescent="0.2">
      <c r="A138" s="327"/>
      <c r="B138" s="327"/>
      <c r="C138" s="327"/>
      <c r="D138" s="327"/>
      <c r="E138" s="327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</row>
    <row r="139" spans="1:16" x14ac:dyDescent="0.2">
      <c r="A139" s="327"/>
      <c r="B139" s="327"/>
      <c r="C139" s="327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</row>
    <row r="140" spans="1:16" x14ac:dyDescent="0.2">
      <c r="A140" s="327"/>
      <c r="B140" s="327"/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</row>
    <row r="141" spans="1:16" x14ac:dyDescent="0.2">
      <c r="A141" s="327"/>
      <c r="B141" s="327"/>
      <c r="C141" s="327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</row>
    <row r="142" spans="1:16" x14ac:dyDescent="0.2">
      <c r="A142" s="327"/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</row>
    <row r="143" spans="1:16" x14ac:dyDescent="0.2">
      <c r="A143" s="327"/>
      <c r="B143" s="327"/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</row>
    <row r="144" spans="1:16" x14ac:dyDescent="0.2">
      <c r="A144" s="327"/>
      <c r="B144" s="327"/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</row>
    <row r="145" spans="1:16" x14ac:dyDescent="0.2">
      <c r="A145" s="327"/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</row>
    <row r="146" spans="1:16" x14ac:dyDescent="0.2">
      <c r="A146" s="327"/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</row>
    <row r="147" spans="1:16" x14ac:dyDescent="0.2">
      <c r="A147" s="327"/>
      <c r="B147" s="327"/>
      <c r="C147" s="327"/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</row>
    <row r="148" spans="1:16" x14ac:dyDescent="0.2">
      <c r="A148" s="327"/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</row>
    <row r="149" spans="1:16" x14ac:dyDescent="0.2">
      <c r="A149" s="327"/>
      <c r="B149" s="327"/>
      <c r="C149" s="327"/>
      <c r="D149" s="327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</row>
    <row r="150" spans="1:16" x14ac:dyDescent="0.2">
      <c r="A150" s="327"/>
      <c r="B150" s="327"/>
      <c r="C150" s="327"/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</row>
    <row r="151" spans="1:16" x14ac:dyDescent="0.2">
      <c r="A151" s="327"/>
      <c r="B151" s="327"/>
      <c r="C151" s="327"/>
      <c r="D151" s="327"/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</row>
    <row r="152" spans="1:16" x14ac:dyDescent="0.2">
      <c r="A152" s="327"/>
      <c r="B152" s="327"/>
      <c r="C152" s="327"/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</row>
    <row r="153" spans="1:16" x14ac:dyDescent="0.2">
      <c r="A153" s="327"/>
      <c r="B153" s="327"/>
      <c r="C153" s="327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</row>
    <row r="154" spans="1:16" x14ac:dyDescent="0.2">
      <c r="A154" s="327"/>
      <c r="B154" s="327"/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</row>
    <row r="155" spans="1:16" x14ac:dyDescent="0.2">
      <c r="A155" s="327"/>
      <c r="B155" s="327"/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</row>
    <row r="156" spans="1:16" x14ac:dyDescent="0.2">
      <c r="A156" s="327"/>
      <c r="B156" s="327"/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</row>
    <row r="157" spans="1:16" x14ac:dyDescent="0.2">
      <c r="A157" s="327"/>
      <c r="B157" s="327"/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</row>
    <row r="158" spans="1:16" x14ac:dyDescent="0.2">
      <c r="A158" s="327"/>
      <c r="B158" s="327"/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</row>
    <row r="159" spans="1:16" x14ac:dyDescent="0.2">
      <c r="A159" s="327"/>
      <c r="B159" s="32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</row>
    <row r="160" spans="1:16" x14ac:dyDescent="0.2">
      <c r="A160" s="327"/>
      <c r="B160" s="327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</row>
    <row r="161" spans="1:16" x14ac:dyDescent="0.2">
      <c r="A161" s="327"/>
      <c r="B161" s="327"/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</row>
    <row r="162" spans="1:16" x14ac:dyDescent="0.2">
      <c r="A162" s="327"/>
      <c r="B162" s="327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</row>
    <row r="163" spans="1:16" x14ac:dyDescent="0.2">
      <c r="A163" s="327"/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</row>
    <row r="164" spans="1:16" x14ac:dyDescent="0.2">
      <c r="A164" s="327"/>
      <c r="B164" s="327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</row>
    <row r="165" spans="1:16" x14ac:dyDescent="0.2">
      <c r="A165" s="327"/>
      <c r="B165" s="327"/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</row>
    <row r="166" spans="1:16" x14ac:dyDescent="0.2">
      <c r="A166" s="327"/>
      <c r="B166" s="327"/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</row>
    <row r="167" spans="1:16" x14ac:dyDescent="0.2">
      <c r="A167" s="327"/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</row>
    <row r="168" spans="1:16" x14ac:dyDescent="0.2">
      <c r="A168" s="327"/>
      <c r="B168" s="327"/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</row>
    <row r="169" spans="1:16" x14ac:dyDescent="0.2">
      <c r="A169" s="327"/>
      <c r="B169" s="327"/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</row>
    <row r="170" spans="1:16" x14ac:dyDescent="0.2">
      <c r="A170" s="327"/>
      <c r="B170" s="327"/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</row>
    <row r="171" spans="1:16" x14ac:dyDescent="0.2">
      <c r="A171" s="327"/>
      <c r="B171" s="327"/>
      <c r="C171" s="327"/>
      <c r="D171" s="327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</row>
    <row r="172" spans="1:16" x14ac:dyDescent="0.2">
      <c r="A172" s="327"/>
      <c r="B172" s="327"/>
      <c r="C172" s="327"/>
      <c r="D172" s="327"/>
      <c r="E172" s="327"/>
      <c r="F172" s="327"/>
      <c r="G172" s="327"/>
      <c r="H172" s="327"/>
      <c r="I172" s="327"/>
      <c r="J172" s="327"/>
      <c r="K172" s="327"/>
      <c r="L172" s="327"/>
      <c r="M172" s="327"/>
      <c r="N172" s="327"/>
      <c r="O172" s="327"/>
      <c r="P172" s="327"/>
    </row>
    <row r="173" spans="1:16" x14ac:dyDescent="0.2">
      <c r="A173" s="327"/>
      <c r="B173" s="327"/>
      <c r="C173" s="327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</row>
    <row r="174" spans="1:16" x14ac:dyDescent="0.2">
      <c r="A174" s="327"/>
      <c r="B174" s="327"/>
      <c r="C174" s="327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</row>
    <row r="175" spans="1:16" x14ac:dyDescent="0.2">
      <c r="A175" s="327"/>
      <c r="B175" s="327"/>
      <c r="C175" s="327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</row>
    <row r="176" spans="1:16" x14ac:dyDescent="0.2">
      <c r="A176" s="327"/>
      <c r="B176" s="327"/>
      <c r="C176" s="327"/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</row>
    <row r="177" spans="1:16" x14ac:dyDescent="0.2">
      <c r="A177" s="327"/>
      <c r="B177" s="327"/>
      <c r="C177" s="327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</row>
    <row r="178" spans="1:16" x14ac:dyDescent="0.2">
      <c r="A178" s="327"/>
      <c r="B178" s="327"/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</row>
    <row r="179" spans="1:16" x14ac:dyDescent="0.2">
      <c r="A179" s="327"/>
      <c r="B179" s="327"/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</row>
    <row r="180" spans="1:16" x14ac:dyDescent="0.2">
      <c r="A180" s="327"/>
      <c r="B180" s="327"/>
      <c r="C180" s="327"/>
      <c r="D180" s="327"/>
      <c r="E180" s="327"/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</row>
    <row r="181" spans="1:16" x14ac:dyDescent="0.2">
      <c r="A181" s="327"/>
      <c r="B181" s="327"/>
      <c r="C181" s="327"/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</row>
    <row r="182" spans="1:16" x14ac:dyDescent="0.2">
      <c r="A182" s="327"/>
      <c r="B182" s="327"/>
      <c r="C182" s="327"/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O182" s="327"/>
      <c r="P182" s="327"/>
    </row>
    <row r="183" spans="1:16" x14ac:dyDescent="0.2">
      <c r="A183" s="327"/>
      <c r="B183" s="327"/>
      <c r="C183" s="327"/>
      <c r="D183" s="327"/>
      <c r="E183" s="327"/>
      <c r="F183" s="327"/>
      <c r="G183" s="327"/>
      <c r="H183" s="327"/>
      <c r="I183" s="327"/>
      <c r="J183" s="327"/>
      <c r="K183" s="327"/>
      <c r="L183" s="327"/>
      <c r="M183" s="327"/>
      <c r="N183" s="327"/>
      <c r="O183" s="327"/>
      <c r="P183" s="327"/>
    </row>
    <row r="184" spans="1:16" x14ac:dyDescent="0.2">
      <c r="A184" s="327"/>
      <c r="B184" s="327"/>
      <c r="C184" s="327"/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  <c r="P184" s="327"/>
    </row>
    <row r="185" spans="1:16" x14ac:dyDescent="0.2">
      <c r="A185" s="327"/>
      <c r="B185" s="327"/>
      <c r="C185" s="327"/>
      <c r="D185" s="327"/>
      <c r="E185" s="327"/>
      <c r="F185" s="327"/>
      <c r="G185" s="327"/>
      <c r="H185" s="327"/>
      <c r="I185" s="327"/>
      <c r="J185" s="327"/>
      <c r="K185" s="327"/>
      <c r="L185" s="327"/>
      <c r="M185" s="327"/>
      <c r="N185" s="327"/>
      <c r="O185" s="327"/>
      <c r="P185" s="327"/>
    </row>
    <row r="186" spans="1:16" x14ac:dyDescent="0.2">
      <c r="A186" s="327"/>
      <c r="B186" s="327"/>
      <c r="C186" s="327"/>
      <c r="D186" s="327"/>
      <c r="E186" s="327"/>
      <c r="F186" s="327"/>
      <c r="G186" s="327"/>
      <c r="H186" s="327"/>
      <c r="I186" s="327"/>
      <c r="J186" s="327"/>
      <c r="K186" s="327"/>
      <c r="L186" s="327"/>
      <c r="M186" s="327"/>
      <c r="N186" s="327"/>
      <c r="O186" s="327"/>
      <c r="P186" s="327"/>
    </row>
    <row r="187" spans="1:16" x14ac:dyDescent="0.2">
      <c r="A187" s="327"/>
      <c r="B187" s="327"/>
      <c r="C187" s="327"/>
      <c r="D187" s="327"/>
      <c r="E187" s="327"/>
      <c r="F187" s="327"/>
      <c r="G187" s="327"/>
      <c r="H187" s="327"/>
      <c r="I187" s="327"/>
      <c r="J187" s="327"/>
      <c r="K187" s="327"/>
      <c r="L187" s="327"/>
      <c r="M187" s="327"/>
      <c r="N187" s="327"/>
      <c r="O187" s="327"/>
      <c r="P187" s="327"/>
    </row>
    <row r="188" spans="1:16" x14ac:dyDescent="0.2">
      <c r="A188" s="327"/>
      <c r="B188" s="327"/>
      <c r="C188" s="327"/>
      <c r="D188" s="327"/>
      <c r="E188" s="327"/>
      <c r="F188" s="327"/>
      <c r="G188" s="327"/>
      <c r="H188" s="327"/>
      <c r="I188" s="327"/>
      <c r="J188" s="327"/>
      <c r="K188" s="327"/>
      <c r="L188" s="327"/>
      <c r="M188" s="327"/>
      <c r="N188" s="327"/>
      <c r="O188" s="327"/>
      <c r="P188" s="327"/>
    </row>
    <row r="189" spans="1:16" x14ac:dyDescent="0.2">
      <c r="A189" s="327"/>
      <c r="B189" s="327"/>
      <c r="C189" s="327"/>
      <c r="D189" s="327"/>
      <c r="E189" s="327"/>
      <c r="F189" s="327"/>
      <c r="G189" s="327"/>
      <c r="H189" s="327"/>
      <c r="I189" s="327"/>
      <c r="J189" s="327"/>
      <c r="K189" s="327"/>
      <c r="L189" s="327"/>
      <c r="M189" s="327"/>
      <c r="N189" s="327"/>
      <c r="O189" s="327"/>
      <c r="P189" s="327"/>
    </row>
    <row r="190" spans="1:16" x14ac:dyDescent="0.2">
      <c r="A190" s="327"/>
      <c r="B190" s="327"/>
      <c r="C190" s="327"/>
      <c r="D190" s="327"/>
      <c r="E190" s="327"/>
      <c r="F190" s="327"/>
      <c r="G190" s="327"/>
      <c r="H190" s="327"/>
      <c r="I190" s="327"/>
      <c r="J190" s="327"/>
      <c r="K190" s="327"/>
      <c r="L190" s="327"/>
      <c r="M190" s="327"/>
      <c r="N190" s="327"/>
      <c r="O190" s="327"/>
      <c r="P190" s="327"/>
    </row>
    <row r="191" spans="1:16" x14ac:dyDescent="0.2">
      <c r="A191" s="327"/>
      <c r="B191" s="327"/>
      <c r="C191" s="327"/>
      <c r="D191" s="327"/>
      <c r="E191" s="327"/>
      <c r="F191" s="327"/>
      <c r="G191" s="327"/>
      <c r="H191" s="327"/>
      <c r="I191" s="327"/>
      <c r="J191" s="327"/>
      <c r="K191" s="327"/>
      <c r="L191" s="327"/>
      <c r="M191" s="327"/>
      <c r="N191" s="327"/>
      <c r="O191" s="327"/>
      <c r="P191" s="327"/>
    </row>
    <row r="192" spans="1:16" x14ac:dyDescent="0.2">
      <c r="A192" s="327"/>
      <c r="B192" s="327"/>
      <c r="C192" s="327"/>
      <c r="D192" s="327"/>
      <c r="E192" s="327"/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</row>
    <row r="193" spans="1:16" x14ac:dyDescent="0.2">
      <c r="A193" s="327"/>
      <c r="B193" s="327"/>
      <c r="C193" s="327"/>
      <c r="D193" s="327"/>
      <c r="E193" s="327"/>
      <c r="F193" s="327"/>
      <c r="G193" s="327"/>
      <c r="H193" s="327"/>
      <c r="I193" s="327"/>
      <c r="J193" s="327"/>
      <c r="K193" s="327"/>
      <c r="L193" s="327"/>
      <c r="M193" s="327"/>
      <c r="N193" s="327"/>
      <c r="O193" s="327"/>
      <c r="P193" s="327"/>
    </row>
    <row r="194" spans="1:16" x14ac:dyDescent="0.2">
      <c r="A194" s="327"/>
      <c r="B194" s="327"/>
      <c r="C194" s="327"/>
      <c r="D194" s="327"/>
      <c r="E194" s="327"/>
      <c r="F194" s="327"/>
      <c r="G194" s="327"/>
      <c r="H194" s="327"/>
      <c r="I194" s="327"/>
      <c r="J194" s="327"/>
      <c r="K194" s="327"/>
      <c r="L194" s="327"/>
      <c r="M194" s="327"/>
      <c r="N194" s="327"/>
      <c r="O194" s="327"/>
      <c r="P194" s="327"/>
    </row>
    <row r="195" spans="1:16" x14ac:dyDescent="0.2">
      <c r="A195" s="327"/>
      <c r="B195" s="327"/>
      <c r="C195" s="327"/>
      <c r="D195" s="327"/>
      <c r="E195" s="327"/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</row>
    <row r="196" spans="1:16" x14ac:dyDescent="0.2">
      <c r="A196" s="327"/>
      <c r="B196" s="327"/>
      <c r="C196" s="327"/>
      <c r="D196" s="327"/>
      <c r="E196" s="327"/>
      <c r="F196" s="327"/>
      <c r="G196" s="327"/>
      <c r="H196" s="327"/>
      <c r="I196" s="327"/>
      <c r="J196" s="327"/>
      <c r="K196" s="327"/>
      <c r="L196" s="327"/>
      <c r="M196" s="327"/>
      <c r="N196" s="327"/>
      <c r="O196" s="327"/>
      <c r="P196" s="327"/>
    </row>
    <row r="197" spans="1:16" x14ac:dyDescent="0.2">
      <c r="A197" s="327"/>
      <c r="B197" s="327"/>
      <c r="C197" s="327"/>
      <c r="D197" s="327"/>
      <c r="E197" s="327"/>
      <c r="F197" s="327"/>
      <c r="G197" s="327"/>
      <c r="H197" s="327"/>
      <c r="I197" s="327"/>
      <c r="J197" s="327"/>
      <c r="K197" s="327"/>
      <c r="L197" s="327"/>
      <c r="M197" s="327"/>
      <c r="N197" s="327"/>
      <c r="O197" s="327"/>
      <c r="P197" s="327"/>
    </row>
    <row r="198" spans="1:16" x14ac:dyDescent="0.2">
      <c r="A198" s="327"/>
      <c r="B198" s="327"/>
      <c r="C198" s="327"/>
      <c r="D198" s="327"/>
      <c r="E198" s="327"/>
      <c r="F198" s="327"/>
      <c r="G198" s="327"/>
      <c r="H198" s="327"/>
      <c r="I198" s="327"/>
      <c r="J198" s="327"/>
      <c r="K198" s="327"/>
      <c r="L198" s="327"/>
      <c r="M198" s="327"/>
      <c r="N198" s="327"/>
      <c r="O198" s="327"/>
      <c r="P198" s="327"/>
    </row>
    <row r="199" spans="1:16" x14ac:dyDescent="0.2">
      <c r="A199" s="327"/>
      <c r="B199" s="327"/>
      <c r="C199" s="327"/>
      <c r="D199" s="327"/>
      <c r="E199" s="327"/>
      <c r="F199" s="327"/>
      <c r="G199" s="327"/>
      <c r="H199" s="327"/>
      <c r="I199" s="327"/>
      <c r="J199" s="327"/>
      <c r="K199" s="327"/>
      <c r="L199" s="327"/>
      <c r="M199" s="327"/>
      <c r="N199" s="327"/>
      <c r="O199" s="327"/>
      <c r="P199" s="327"/>
    </row>
    <row r="200" spans="1:16" x14ac:dyDescent="0.2">
      <c r="A200" s="327"/>
      <c r="B200" s="327"/>
      <c r="C200" s="327"/>
      <c r="D200" s="327"/>
      <c r="E200" s="327"/>
      <c r="F200" s="327"/>
      <c r="G200" s="327"/>
      <c r="H200" s="327"/>
      <c r="I200" s="327"/>
      <c r="J200" s="327"/>
      <c r="K200" s="327"/>
      <c r="L200" s="327"/>
      <c r="M200" s="327"/>
      <c r="N200" s="327"/>
      <c r="O200" s="327"/>
      <c r="P200" s="327"/>
    </row>
    <row r="201" spans="1:16" x14ac:dyDescent="0.2">
      <c r="A201" s="327"/>
      <c r="B201" s="327"/>
      <c r="C201" s="327"/>
      <c r="D201" s="327"/>
      <c r="E201" s="327"/>
      <c r="F201" s="327"/>
      <c r="G201" s="327"/>
      <c r="H201" s="327"/>
      <c r="I201" s="327"/>
      <c r="J201" s="327"/>
      <c r="K201" s="327"/>
      <c r="L201" s="327"/>
      <c r="M201" s="327"/>
      <c r="N201" s="327"/>
      <c r="O201" s="327"/>
      <c r="P201" s="327"/>
    </row>
    <row r="202" spans="1:16" x14ac:dyDescent="0.2">
      <c r="A202" s="327"/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</row>
    <row r="203" spans="1:16" x14ac:dyDescent="0.2">
      <c r="A203" s="327"/>
      <c r="B203" s="327"/>
      <c r="C203" s="327"/>
      <c r="D203" s="327"/>
      <c r="E203" s="327"/>
      <c r="F203" s="327"/>
      <c r="G203" s="327"/>
      <c r="H203" s="327"/>
      <c r="I203" s="327"/>
      <c r="J203" s="327"/>
      <c r="K203" s="327"/>
      <c r="L203" s="327"/>
      <c r="M203" s="327"/>
      <c r="N203" s="327"/>
      <c r="O203" s="327"/>
      <c r="P203" s="327"/>
    </row>
    <row r="204" spans="1:16" x14ac:dyDescent="0.2">
      <c r="A204" s="327"/>
      <c r="B204" s="327"/>
      <c r="C204" s="327"/>
      <c r="D204" s="327"/>
      <c r="E204" s="327"/>
      <c r="F204" s="327"/>
      <c r="G204" s="327"/>
      <c r="H204" s="327"/>
      <c r="I204" s="327"/>
      <c r="J204" s="327"/>
      <c r="K204" s="327"/>
      <c r="L204" s="327"/>
      <c r="M204" s="327"/>
      <c r="N204" s="327"/>
      <c r="O204" s="327"/>
      <c r="P204" s="327"/>
    </row>
    <row r="205" spans="1:16" x14ac:dyDescent="0.2">
      <c r="A205" s="327"/>
      <c r="B205" s="327"/>
      <c r="C205" s="327"/>
      <c r="D205" s="327"/>
      <c r="E205" s="327"/>
      <c r="F205" s="327"/>
      <c r="G205" s="327"/>
      <c r="H205" s="327"/>
      <c r="I205" s="327"/>
      <c r="J205" s="327"/>
      <c r="K205" s="327"/>
      <c r="L205" s="327"/>
      <c r="M205" s="327"/>
      <c r="N205" s="327"/>
      <c r="O205" s="327"/>
      <c r="P205" s="327"/>
    </row>
    <row r="206" spans="1:16" x14ac:dyDescent="0.2">
      <c r="A206" s="327"/>
      <c r="B206" s="327"/>
      <c r="C206" s="327"/>
      <c r="D206" s="327"/>
      <c r="E206" s="327"/>
      <c r="F206" s="327"/>
      <c r="G206" s="327"/>
      <c r="H206" s="327"/>
      <c r="I206" s="327"/>
      <c r="J206" s="327"/>
      <c r="K206" s="327"/>
      <c r="L206" s="327"/>
      <c r="M206" s="327"/>
      <c r="N206" s="327"/>
      <c r="O206" s="327"/>
      <c r="P206" s="327"/>
    </row>
    <row r="207" spans="1:16" x14ac:dyDescent="0.2">
      <c r="A207" s="327"/>
      <c r="B207" s="327"/>
      <c r="C207" s="327"/>
      <c r="D207" s="327"/>
      <c r="E207" s="327"/>
      <c r="F207" s="327"/>
      <c r="G207" s="327"/>
      <c r="H207" s="327"/>
      <c r="I207" s="327"/>
      <c r="J207" s="327"/>
      <c r="K207" s="327"/>
      <c r="L207" s="327"/>
      <c r="M207" s="327"/>
      <c r="N207" s="327"/>
      <c r="O207" s="327"/>
      <c r="P207" s="327"/>
    </row>
    <row r="208" spans="1:16" x14ac:dyDescent="0.2">
      <c r="A208" s="327"/>
      <c r="B208" s="327"/>
      <c r="C208" s="327"/>
      <c r="D208" s="327"/>
      <c r="E208" s="327"/>
      <c r="F208" s="327"/>
      <c r="G208" s="327"/>
      <c r="H208" s="327"/>
      <c r="I208" s="327"/>
      <c r="J208" s="327"/>
      <c r="K208" s="327"/>
      <c r="L208" s="327"/>
      <c r="M208" s="327"/>
      <c r="N208" s="327"/>
      <c r="O208" s="327"/>
      <c r="P208" s="327"/>
    </row>
    <row r="209" spans="1:16" x14ac:dyDescent="0.2">
      <c r="A209" s="327"/>
      <c r="B209" s="327"/>
      <c r="C209" s="327"/>
      <c r="D209" s="327"/>
      <c r="E209" s="327"/>
      <c r="F209" s="327"/>
      <c r="G209" s="327"/>
      <c r="H209" s="327"/>
      <c r="I209" s="327"/>
      <c r="J209" s="327"/>
      <c r="K209" s="327"/>
      <c r="L209" s="327"/>
      <c r="M209" s="327"/>
      <c r="N209" s="327"/>
      <c r="O209" s="327"/>
      <c r="P209" s="327"/>
    </row>
    <row r="210" spans="1:16" x14ac:dyDescent="0.2">
      <c r="A210" s="327"/>
      <c r="B210" s="327"/>
      <c r="C210" s="327"/>
      <c r="D210" s="327"/>
      <c r="E210" s="327"/>
      <c r="F210" s="327"/>
      <c r="G210" s="327"/>
      <c r="H210" s="327"/>
      <c r="I210" s="327"/>
      <c r="J210" s="327"/>
      <c r="K210" s="327"/>
      <c r="L210" s="327"/>
      <c r="M210" s="327"/>
      <c r="N210" s="327"/>
      <c r="O210" s="327"/>
      <c r="P210" s="327"/>
    </row>
    <row r="211" spans="1:16" x14ac:dyDescent="0.2">
      <c r="A211" s="327"/>
      <c r="B211" s="327"/>
      <c r="C211" s="327"/>
      <c r="D211" s="327"/>
      <c r="E211" s="327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</row>
    <row r="212" spans="1:16" x14ac:dyDescent="0.2">
      <c r="A212" s="327"/>
      <c r="B212" s="327"/>
      <c r="C212" s="327"/>
      <c r="D212" s="327"/>
      <c r="E212" s="327"/>
      <c r="F212" s="327"/>
      <c r="G212" s="327"/>
      <c r="H212" s="327"/>
      <c r="I212" s="327"/>
      <c r="J212" s="327"/>
      <c r="K212" s="327"/>
      <c r="L212" s="327"/>
      <c r="M212" s="327"/>
      <c r="N212" s="327"/>
      <c r="O212" s="327"/>
      <c r="P212" s="327"/>
    </row>
    <row r="213" spans="1:16" x14ac:dyDescent="0.2">
      <c r="A213" s="327"/>
      <c r="B213" s="327"/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</row>
    <row r="214" spans="1:16" x14ac:dyDescent="0.2">
      <c r="A214" s="327"/>
      <c r="B214" s="327"/>
      <c r="C214" s="327"/>
      <c r="D214" s="327"/>
      <c r="E214" s="327"/>
      <c r="F214" s="327"/>
      <c r="G214" s="327"/>
      <c r="H214" s="327"/>
      <c r="I214" s="327"/>
      <c r="J214" s="327"/>
      <c r="K214" s="327"/>
      <c r="L214" s="327"/>
      <c r="M214" s="327"/>
      <c r="N214" s="327"/>
      <c r="O214" s="327"/>
      <c r="P214" s="327"/>
    </row>
    <row r="215" spans="1:16" x14ac:dyDescent="0.2">
      <c r="A215" s="327"/>
      <c r="B215" s="327"/>
      <c r="C215" s="327"/>
      <c r="D215" s="327"/>
      <c r="E215" s="327"/>
      <c r="F215" s="327"/>
      <c r="G215" s="327"/>
      <c r="H215" s="327"/>
      <c r="I215" s="327"/>
      <c r="J215" s="327"/>
      <c r="K215" s="327"/>
      <c r="L215" s="327"/>
      <c r="M215" s="327"/>
      <c r="N215" s="327"/>
      <c r="O215" s="327"/>
      <c r="P215" s="327"/>
    </row>
    <row r="216" spans="1:16" x14ac:dyDescent="0.2">
      <c r="A216" s="327"/>
      <c r="B216" s="327"/>
      <c r="C216" s="327"/>
      <c r="D216" s="327"/>
      <c r="E216" s="327"/>
      <c r="F216" s="327"/>
      <c r="G216" s="327"/>
      <c r="H216" s="327"/>
      <c r="I216" s="327"/>
      <c r="J216" s="327"/>
      <c r="K216" s="327"/>
      <c r="L216" s="327"/>
      <c r="M216" s="327"/>
      <c r="N216" s="327"/>
      <c r="O216" s="327"/>
      <c r="P216" s="327"/>
    </row>
    <row r="217" spans="1:16" x14ac:dyDescent="0.2">
      <c r="A217" s="327"/>
      <c r="B217" s="327"/>
      <c r="C217" s="327"/>
      <c r="D217" s="327"/>
      <c r="E217" s="327"/>
      <c r="F217" s="327"/>
      <c r="G217" s="327"/>
      <c r="H217" s="327"/>
      <c r="I217" s="327"/>
      <c r="J217" s="327"/>
      <c r="K217" s="327"/>
      <c r="L217" s="327"/>
      <c r="M217" s="327"/>
      <c r="N217" s="327"/>
      <c r="O217" s="327"/>
      <c r="P217" s="327"/>
    </row>
    <row r="218" spans="1:16" x14ac:dyDescent="0.2">
      <c r="A218" s="327"/>
      <c r="B218" s="327"/>
      <c r="C218" s="327"/>
      <c r="D218" s="327"/>
      <c r="E218" s="327"/>
      <c r="F218" s="327"/>
      <c r="G218" s="327"/>
      <c r="H218" s="327"/>
      <c r="I218" s="327"/>
      <c r="J218" s="327"/>
      <c r="K218" s="327"/>
      <c r="L218" s="327"/>
      <c r="M218" s="327"/>
      <c r="N218" s="327"/>
      <c r="O218" s="327"/>
      <c r="P218" s="327"/>
    </row>
    <row r="219" spans="1:16" x14ac:dyDescent="0.2">
      <c r="A219" s="327"/>
      <c r="B219" s="327"/>
      <c r="C219" s="327"/>
      <c r="D219" s="327"/>
      <c r="E219" s="327"/>
      <c r="F219" s="327"/>
      <c r="G219" s="327"/>
      <c r="H219" s="327"/>
      <c r="I219" s="327"/>
      <c r="J219" s="327"/>
      <c r="K219" s="327"/>
      <c r="L219" s="327"/>
      <c r="M219" s="327"/>
      <c r="N219" s="327"/>
      <c r="O219" s="327"/>
      <c r="P219" s="327"/>
    </row>
    <row r="220" spans="1:16" x14ac:dyDescent="0.2">
      <c r="A220" s="327"/>
      <c r="B220" s="327"/>
      <c r="C220" s="327"/>
      <c r="D220" s="327"/>
      <c r="E220" s="327"/>
      <c r="F220" s="327"/>
      <c r="G220" s="327"/>
      <c r="H220" s="327"/>
      <c r="I220" s="327"/>
      <c r="J220" s="327"/>
      <c r="K220" s="327"/>
      <c r="L220" s="327"/>
      <c r="M220" s="327"/>
      <c r="N220" s="327"/>
      <c r="O220" s="327"/>
      <c r="P220" s="327"/>
    </row>
    <row r="221" spans="1:16" x14ac:dyDescent="0.2">
      <c r="A221" s="327"/>
      <c r="B221" s="327"/>
      <c r="C221" s="327"/>
      <c r="D221" s="327"/>
      <c r="E221" s="327"/>
      <c r="F221" s="327"/>
      <c r="G221" s="327"/>
      <c r="H221" s="327"/>
      <c r="I221" s="327"/>
      <c r="J221" s="327"/>
      <c r="K221" s="327"/>
      <c r="L221" s="327"/>
      <c r="M221" s="327"/>
      <c r="N221" s="327"/>
      <c r="O221" s="327"/>
      <c r="P221" s="327"/>
    </row>
    <row r="222" spans="1:16" x14ac:dyDescent="0.2">
      <c r="A222" s="327"/>
      <c r="B222" s="327"/>
      <c r="C222" s="327"/>
      <c r="D222" s="327"/>
      <c r="E222" s="327"/>
      <c r="F222" s="327"/>
      <c r="G222" s="327"/>
      <c r="H222" s="327"/>
      <c r="I222" s="327"/>
      <c r="J222" s="327"/>
      <c r="K222" s="327"/>
      <c r="L222" s="327"/>
      <c r="M222" s="327"/>
      <c r="N222" s="327"/>
      <c r="O222" s="327"/>
      <c r="P222" s="327"/>
    </row>
    <row r="223" spans="1:16" x14ac:dyDescent="0.2">
      <c r="A223" s="327"/>
      <c r="B223" s="327"/>
      <c r="C223" s="327"/>
      <c r="D223" s="327"/>
      <c r="E223" s="327"/>
      <c r="F223" s="327"/>
      <c r="G223" s="327"/>
      <c r="H223" s="327"/>
      <c r="I223" s="327"/>
      <c r="J223" s="327"/>
      <c r="K223" s="327"/>
      <c r="L223" s="327"/>
      <c r="M223" s="327"/>
      <c r="N223" s="327"/>
      <c r="O223" s="327"/>
      <c r="P223" s="327"/>
    </row>
    <row r="224" spans="1:16" x14ac:dyDescent="0.2">
      <c r="A224" s="327"/>
      <c r="B224" s="327"/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</row>
    <row r="225" spans="1:16" x14ac:dyDescent="0.2">
      <c r="A225" s="327"/>
      <c r="B225" s="327"/>
      <c r="C225" s="327"/>
      <c r="D225" s="327"/>
      <c r="E225" s="327"/>
      <c r="F225" s="327"/>
      <c r="G225" s="327"/>
      <c r="H225" s="327"/>
      <c r="I225" s="327"/>
      <c r="J225" s="327"/>
      <c r="K225" s="327"/>
      <c r="L225" s="327"/>
      <c r="M225" s="327"/>
      <c r="N225" s="327"/>
      <c r="O225" s="327"/>
      <c r="P225" s="327"/>
    </row>
    <row r="226" spans="1:16" x14ac:dyDescent="0.2">
      <c r="A226" s="327"/>
      <c r="B226" s="327"/>
      <c r="C226" s="327"/>
      <c r="D226" s="327"/>
      <c r="E226" s="327"/>
      <c r="F226" s="327"/>
      <c r="G226" s="327"/>
      <c r="H226" s="327"/>
      <c r="I226" s="327"/>
      <c r="J226" s="327"/>
      <c r="K226" s="327"/>
      <c r="L226" s="327"/>
      <c r="M226" s="327"/>
      <c r="N226" s="327"/>
      <c r="O226" s="327"/>
      <c r="P226" s="327"/>
    </row>
    <row r="227" spans="1:16" x14ac:dyDescent="0.2">
      <c r="A227" s="327"/>
      <c r="B227" s="327"/>
      <c r="C227" s="327"/>
      <c r="D227" s="327"/>
      <c r="E227" s="327"/>
      <c r="F227" s="327"/>
      <c r="G227" s="327"/>
      <c r="H227" s="327"/>
      <c r="I227" s="327"/>
      <c r="J227" s="327"/>
      <c r="K227" s="327"/>
      <c r="L227" s="327"/>
      <c r="M227" s="327"/>
      <c r="N227" s="327"/>
      <c r="O227" s="327"/>
      <c r="P227" s="327"/>
    </row>
    <row r="228" spans="1:16" x14ac:dyDescent="0.2">
      <c r="A228" s="327"/>
      <c r="B228" s="327"/>
      <c r="C228" s="327"/>
      <c r="D228" s="327"/>
      <c r="E228" s="327"/>
      <c r="F228" s="327"/>
      <c r="G228" s="327"/>
      <c r="H228" s="327"/>
      <c r="I228" s="327"/>
      <c r="J228" s="327"/>
      <c r="K228" s="327"/>
      <c r="L228" s="327"/>
      <c r="M228" s="327"/>
      <c r="N228" s="327"/>
      <c r="O228" s="327"/>
      <c r="P228" s="327"/>
    </row>
    <row r="229" spans="1:16" x14ac:dyDescent="0.2">
      <c r="A229" s="327"/>
      <c r="B229" s="327"/>
      <c r="C229" s="327"/>
      <c r="D229" s="327"/>
      <c r="E229" s="327"/>
      <c r="F229" s="327"/>
      <c r="G229" s="327"/>
      <c r="H229" s="327"/>
      <c r="I229" s="327"/>
      <c r="J229" s="327"/>
      <c r="K229" s="327"/>
      <c r="L229" s="327"/>
      <c r="M229" s="327"/>
      <c r="N229" s="327"/>
      <c r="O229" s="327"/>
      <c r="P229" s="327"/>
    </row>
    <row r="230" spans="1:16" x14ac:dyDescent="0.2">
      <c r="A230" s="327"/>
      <c r="B230" s="327"/>
      <c r="C230" s="327"/>
      <c r="D230" s="327"/>
      <c r="E230" s="327"/>
      <c r="F230" s="327"/>
      <c r="G230" s="327"/>
      <c r="H230" s="327"/>
      <c r="I230" s="327"/>
      <c r="J230" s="327"/>
      <c r="K230" s="327"/>
      <c r="L230" s="327"/>
      <c r="M230" s="327"/>
      <c r="N230" s="327"/>
      <c r="O230" s="327"/>
      <c r="P230" s="327"/>
    </row>
    <row r="231" spans="1:16" x14ac:dyDescent="0.2">
      <c r="A231" s="327"/>
      <c r="B231" s="327"/>
      <c r="C231" s="327"/>
      <c r="D231" s="327"/>
      <c r="E231" s="327"/>
      <c r="F231" s="327"/>
      <c r="G231" s="327"/>
      <c r="H231" s="327"/>
      <c r="I231" s="327"/>
      <c r="J231" s="327"/>
      <c r="K231" s="327"/>
      <c r="L231" s="327"/>
      <c r="M231" s="327"/>
      <c r="N231" s="327"/>
      <c r="O231" s="327"/>
      <c r="P231" s="327"/>
    </row>
    <row r="232" spans="1:16" x14ac:dyDescent="0.2">
      <c r="A232" s="327"/>
      <c r="B232" s="327"/>
      <c r="C232" s="327"/>
      <c r="D232" s="327"/>
      <c r="E232" s="327"/>
      <c r="F232" s="327"/>
      <c r="G232" s="327"/>
      <c r="H232" s="327"/>
      <c r="I232" s="327"/>
      <c r="J232" s="327"/>
      <c r="K232" s="327"/>
      <c r="L232" s="327"/>
      <c r="M232" s="327"/>
      <c r="N232" s="327"/>
      <c r="O232" s="327"/>
      <c r="P232" s="327"/>
    </row>
    <row r="233" spans="1:16" x14ac:dyDescent="0.2">
      <c r="A233" s="327"/>
      <c r="B233" s="327"/>
      <c r="C233" s="327"/>
      <c r="D233" s="327"/>
      <c r="E233" s="327"/>
      <c r="F233" s="327"/>
      <c r="G233" s="327"/>
      <c r="H233" s="327"/>
      <c r="I233" s="327"/>
      <c r="J233" s="327"/>
      <c r="K233" s="327"/>
      <c r="L233" s="327"/>
      <c r="M233" s="327"/>
      <c r="N233" s="327"/>
      <c r="O233" s="327"/>
      <c r="P233" s="327"/>
    </row>
    <row r="234" spans="1:16" x14ac:dyDescent="0.2">
      <c r="A234" s="327"/>
      <c r="B234" s="327"/>
      <c r="C234" s="327"/>
      <c r="D234" s="327"/>
      <c r="E234" s="327"/>
      <c r="F234" s="327"/>
      <c r="G234" s="327"/>
      <c r="H234" s="327"/>
      <c r="I234" s="327"/>
      <c r="J234" s="327"/>
      <c r="K234" s="327"/>
      <c r="L234" s="327"/>
      <c r="M234" s="327"/>
      <c r="N234" s="327"/>
      <c r="O234" s="327"/>
      <c r="P234" s="327"/>
    </row>
    <row r="235" spans="1:16" x14ac:dyDescent="0.2">
      <c r="A235" s="327"/>
      <c r="B235" s="327"/>
      <c r="C235" s="327"/>
      <c r="D235" s="327"/>
      <c r="E235" s="327"/>
      <c r="F235" s="327"/>
      <c r="G235" s="327"/>
      <c r="H235" s="327"/>
      <c r="I235" s="327"/>
      <c r="J235" s="327"/>
      <c r="K235" s="327"/>
      <c r="L235" s="327"/>
      <c r="M235" s="327"/>
      <c r="N235" s="327"/>
      <c r="O235" s="327"/>
      <c r="P235" s="327"/>
    </row>
    <row r="236" spans="1:16" x14ac:dyDescent="0.2">
      <c r="A236" s="327"/>
      <c r="B236" s="327"/>
      <c r="C236" s="327"/>
      <c r="D236" s="327"/>
      <c r="E236" s="327"/>
      <c r="F236" s="327"/>
      <c r="G236" s="327"/>
      <c r="H236" s="327"/>
      <c r="I236" s="327"/>
      <c r="J236" s="327"/>
      <c r="K236" s="327"/>
      <c r="L236" s="327"/>
      <c r="M236" s="327"/>
      <c r="N236" s="327"/>
      <c r="O236" s="327"/>
      <c r="P236" s="327"/>
    </row>
    <row r="237" spans="1:16" x14ac:dyDescent="0.2">
      <c r="A237" s="327"/>
      <c r="B237" s="327"/>
      <c r="C237" s="327"/>
      <c r="D237" s="327"/>
      <c r="E237" s="327"/>
      <c r="F237" s="327"/>
      <c r="G237" s="327"/>
      <c r="H237" s="327"/>
      <c r="I237" s="327"/>
      <c r="J237" s="327"/>
      <c r="K237" s="327"/>
      <c r="L237" s="327"/>
      <c r="M237" s="327"/>
      <c r="N237" s="327"/>
      <c r="O237" s="327"/>
      <c r="P237" s="327"/>
    </row>
    <row r="238" spans="1:16" x14ac:dyDescent="0.2">
      <c r="A238" s="327"/>
      <c r="B238" s="327"/>
      <c r="C238" s="327"/>
      <c r="D238" s="327"/>
      <c r="E238" s="327"/>
      <c r="F238" s="327"/>
      <c r="G238" s="327"/>
      <c r="H238" s="327"/>
      <c r="I238" s="327"/>
      <c r="J238" s="327"/>
      <c r="K238" s="327"/>
      <c r="L238" s="327"/>
      <c r="M238" s="327"/>
      <c r="N238" s="327"/>
      <c r="O238" s="327"/>
      <c r="P238" s="327"/>
    </row>
    <row r="239" spans="1:16" x14ac:dyDescent="0.2">
      <c r="A239" s="327"/>
      <c r="B239" s="327"/>
      <c r="C239" s="327"/>
      <c r="D239" s="327"/>
      <c r="E239" s="327"/>
      <c r="F239" s="327"/>
      <c r="G239" s="327"/>
      <c r="H239" s="327"/>
      <c r="I239" s="327"/>
      <c r="J239" s="327"/>
      <c r="K239" s="327"/>
      <c r="L239" s="327"/>
      <c r="M239" s="327"/>
      <c r="N239" s="327"/>
      <c r="O239" s="327"/>
      <c r="P239" s="327"/>
    </row>
    <row r="240" spans="1:16" x14ac:dyDescent="0.2">
      <c r="A240" s="327"/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</row>
    <row r="241" spans="1:16" x14ac:dyDescent="0.2">
      <c r="A241" s="327"/>
      <c r="B241" s="327"/>
      <c r="C241" s="327"/>
      <c r="D241" s="327"/>
      <c r="E241" s="327"/>
      <c r="F241" s="327"/>
      <c r="G241" s="327"/>
      <c r="H241" s="327"/>
      <c r="I241" s="327"/>
      <c r="J241" s="327"/>
      <c r="K241" s="327"/>
      <c r="L241" s="327"/>
      <c r="M241" s="327"/>
      <c r="N241" s="327"/>
      <c r="O241" s="327"/>
      <c r="P241" s="327"/>
    </row>
    <row r="242" spans="1:16" x14ac:dyDescent="0.2">
      <c r="A242" s="327"/>
      <c r="B242" s="327"/>
      <c r="C242" s="327"/>
      <c r="D242" s="327"/>
      <c r="E242" s="327"/>
      <c r="F242" s="327"/>
      <c r="G242" s="327"/>
      <c r="H242" s="327"/>
      <c r="I242" s="327"/>
      <c r="J242" s="327"/>
      <c r="K242" s="327"/>
      <c r="L242" s="327"/>
      <c r="M242" s="327"/>
      <c r="N242" s="327"/>
      <c r="O242" s="327"/>
      <c r="P242" s="327"/>
    </row>
    <row r="243" spans="1:16" x14ac:dyDescent="0.2">
      <c r="A243" s="327"/>
      <c r="B243" s="327"/>
      <c r="C243" s="327"/>
      <c r="D243" s="327"/>
      <c r="E243" s="327"/>
      <c r="F243" s="327"/>
      <c r="G243" s="327"/>
      <c r="H243" s="327"/>
      <c r="I243" s="327"/>
      <c r="J243" s="327"/>
      <c r="K243" s="327"/>
      <c r="L243" s="327"/>
      <c r="M243" s="327"/>
      <c r="N243" s="327"/>
      <c r="O243" s="327"/>
      <c r="P243" s="327"/>
    </row>
    <row r="244" spans="1:16" x14ac:dyDescent="0.2">
      <c r="A244" s="327"/>
      <c r="B244" s="327"/>
      <c r="C244" s="327"/>
      <c r="D244" s="327"/>
      <c r="E244" s="327"/>
      <c r="F244" s="327"/>
      <c r="G244" s="327"/>
      <c r="H244" s="327"/>
      <c r="I244" s="327"/>
      <c r="J244" s="327"/>
      <c r="K244" s="327"/>
      <c r="L244" s="327"/>
      <c r="M244" s="327"/>
      <c r="N244" s="327"/>
      <c r="O244" s="327"/>
      <c r="P244" s="327"/>
    </row>
    <row r="245" spans="1:16" x14ac:dyDescent="0.2">
      <c r="A245" s="327"/>
      <c r="B245" s="327"/>
      <c r="C245" s="327"/>
      <c r="D245" s="327"/>
      <c r="E245" s="327"/>
      <c r="F245" s="327"/>
      <c r="G245" s="327"/>
      <c r="H245" s="327"/>
      <c r="I245" s="327"/>
      <c r="J245" s="327"/>
      <c r="K245" s="327"/>
      <c r="L245" s="327"/>
      <c r="M245" s="327"/>
      <c r="N245" s="327"/>
      <c r="O245" s="327"/>
      <c r="P245" s="327"/>
    </row>
    <row r="246" spans="1:16" x14ac:dyDescent="0.2">
      <c r="A246" s="327"/>
      <c r="B246" s="327"/>
      <c r="C246" s="327"/>
      <c r="D246" s="327"/>
      <c r="E246" s="327"/>
      <c r="F246" s="327"/>
      <c r="G246" s="327"/>
      <c r="H246" s="327"/>
      <c r="I246" s="327"/>
      <c r="J246" s="327"/>
      <c r="K246" s="327"/>
      <c r="L246" s="327"/>
      <c r="M246" s="327"/>
      <c r="N246" s="327"/>
      <c r="O246" s="327"/>
      <c r="P246" s="327"/>
    </row>
    <row r="247" spans="1:16" x14ac:dyDescent="0.2">
      <c r="A247" s="327"/>
      <c r="B247" s="327"/>
      <c r="C247" s="327"/>
      <c r="D247" s="327"/>
      <c r="E247" s="327"/>
      <c r="F247" s="327"/>
      <c r="G247" s="327"/>
      <c r="H247" s="327"/>
      <c r="I247" s="327"/>
      <c r="J247" s="327"/>
      <c r="K247" s="327"/>
      <c r="L247" s="327"/>
      <c r="M247" s="327"/>
      <c r="N247" s="327"/>
      <c r="O247" s="327"/>
      <c r="P247" s="327"/>
    </row>
    <row r="248" spans="1:16" x14ac:dyDescent="0.2">
      <c r="A248" s="327"/>
      <c r="B248" s="327"/>
      <c r="C248" s="327"/>
      <c r="D248" s="327"/>
      <c r="E248" s="327"/>
      <c r="F248" s="327"/>
      <c r="G248" s="327"/>
      <c r="H248" s="327"/>
      <c r="I248" s="327"/>
      <c r="J248" s="327"/>
      <c r="K248" s="327"/>
      <c r="L248" s="327"/>
      <c r="M248" s="327"/>
      <c r="N248" s="327"/>
      <c r="O248" s="327"/>
      <c r="P248" s="327"/>
    </row>
    <row r="249" spans="1:16" x14ac:dyDescent="0.2">
      <c r="A249" s="327"/>
      <c r="B249" s="327"/>
      <c r="C249" s="327"/>
      <c r="D249" s="327"/>
      <c r="E249" s="327"/>
      <c r="F249" s="327"/>
      <c r="G249" s="327"/>
      <c r="H249" s="327"/>
      <c r="I249" s="327"/>
      <c r="J249" s="327"/>
      <c r="K249" s="327"/>
      <c r="L249" s="327"/>
      <c r="M249" s="327"/>
      <c r="N249" s="327"/>
      <c r="O249" s="327"/>
      <c r="P249" s="327"/>
    </row>
    <row r="250" spans="1:16" x14ac:dyDescent="0.2">
      <c r="A250" s="327"/>
      <c r="B250" s="327"/>
      <c r="C250" s="327"/>
      <c r="D250" s="327"/>
      <c r="E250" s="327"/>
      <c r="F250" s="327"/>
      <c r="G250" s="327"/>
      <c r="H250" s="327"/>
      <c r="I250" s="327"/>
      <c r="J250" s="327"/>
      <c r="K250" s="327"/>
      <c r="L250" s="327"/>
      <c r="M250" s="327"/>
      <c r="N250" s="327"/>
      <c r="O250" s="327"/>
      <c r="P250" s="327"/>
    </row>
    <row r="251" spans="1:16" x14ac:dyDescent="0.2">
      <c r="A251" s="327"/>
      <c r="B251" s="327"/>
      <c r="C251" s="327"/>
      <c r="D251" s="327"/>
      <c r="E251" s="327"/>
      <c r="F251" s="327"/>
      <c r="G251" s="327"/>
      <c r="H251" s="327"/>
      <c r="I251" s="327"/>
      <c r="J251" s="327"/>
      <c r="K251" s="327"/>
      <c r="L251" s="327"/>
      <c r="M251" s="327"/>
      <c r="N251" s="327"/>
      <c r="O251" s="327"/>
      <c r="P251" s="327"/>
    </row>
    <row r="252" spans="1:16" x14ac:dyDescent="0.2">
      <c r="A252" s="327"/>
      <c r="B252" s="327"/>
      <c r="C252" s="327"/>
      <c r="D252" s="327"/>
      <c r="E252" s="327"/>
      <c r="F252" s="327"/>
      <c r="G252" s="327"/>
      <c r="H252" s="327"/>
      <c r="I252" s="327"/>
      <c r="J252" s="327"/>
      <c r="K252" s="327"/>
      <c r="L252" s="327"/>
      <c r="M252" s="327"/>
      <c r="N252" s="327"/>
      <c r="O252" s="327"/>
      <c r="P252" s="327"/>
    </row>
    <row r="253" spans="1:16" x14ac:dyDescent="0.2">
      <c r="A253" s="327"/>
      <c r="B253" s="327"/>
      <c r="C253" s="327"/>
      <c r="D253" s="327"/>
      <c r="E253" s="327"/>
      <c r="F253" s="327"/>
      <c r="G253" s="327"/>
      <c r="H253" s="327"/>
      <c r="I253" s="327"/>
      <c r="J253" s="327"/>
      <c r="K253" s="327"/>
      <c r="L253" s="327"/>
      <c r="M253" s="327"/>
      <c r="N253" s="327"/>
      <c r="O253" s="327"/>
      <c r="P253" s="327"/>
    </row>
    <row r="254" spans="1:16" x14ac:dyDescent="0.2">
      <c r="A254" s="327"/>
      <c r="B254" s="327"/>
      <c r="C254" s="327"/>
      <c r="D254" s="327"/>
      <c r="E254" s="327"/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</row>
    <row r="255" spans="1:16" x14ac:dyDescent="0.2">
      <c r="A255" s="327"/>
      <c r="B255" s="327"/>
      <c r="C255" s="327"/>
      <c r="D255" s="327"/>
      <c r="E255" s="327"/>
      <c r="F255" s="327"/>
      <c r="G255" s="327"/>
      <c r="H255" s="327"/>
      <c r="I255" s="327"/>
      <c r="J255" s="327"/>
      <c r="K255" s="327"/>
      <c r="L255" s="327"/>
      <c r="M255" s="327"/>
      <c r="N255" s="327"/>
      <c r="O255" s="327"/>
      <c r="P255" s="327"/>
    </row>
    <row r="256" spans="1:16" x14ac:dyDescent="0.2">
      <c r="A256" s="327"/>
      <c r="B256" s="327"/>
      <c r="C256" s="327"/>
      <c r="D256" s="327"/>
      <c r="E256" s="327"/>
      <c r="F256" s="327"/>
      <c r="G256" s="327"/>
      <c r="H256" s="327"/>
      <c r="I256" s="327"/>
      <c r="J256" s="327"/>
      <c r="K256" s="327"/>
      <c r="L256" s="327"/>
      <c r="M256" s="327"/>
      <c r="N256" s="327"/>
      <c r="O256" s="327"/>
      <c r="P256" s="327"/>
    </row>
    <row r="257" spans="1:16" x14ac:dyDescent="0.2">
      <c r="A257" s="327"/>
      <c r="B257" s="327"/>
      <c r="C257" s="327"/>
      <c r="D257" s="327"/>
      <c r="E257" s="327"/>
      <c r="F257" s="327"/>
      <c r="G257" s="327"/>
      <c r="H257" s="327"/>
      <c r="I257" s="327"/>
      <c r="J257" s="327"/>
      <c r="K257" s="327"/>
      <c r="L257" s="327"/>
      <c r="M257" s="327"/>
      <c r="N257" s="327"/>
      <c r="O257" s="327"/>
      <c r="P257" s="327"/>
    </row>
    <row r="258" spans="1:16" x14ac:dyDescent="0.2">
      <c r="A258" s="327"/>
      <c r="B258" s="327"/>
      <c r="C258" s="327"/>
      <c r="D258" s="327"/>
      <c r="E258" s="327"/>
      <c r="F258" s="327"/>
      <c r="G258" s="327"/>
      <c r="H258" s="327"/>
      <c r="I258" s="327"/>
      <c r="J258" s="327"/>
      <c r="K258" s="327"/>
      <c r="L258" s="327"/>
      <c r="M258" s="327"/>
      <c r="N258" s="327"/>
      <c r="O258" s="327"/>
      <c r="P258" s="327"/>
    </row>
    <row r="259" spans="1:16" x14ac:dyDescent="0.2">
      <c r="A259" s="327"/>
      <c r="B259" s="327"/>
      <c r="C259" s="327"/>
      <c r="D259" s="327"/>
      <c r="E259" s="327"/>
      <c r="F259" s="327"/>
      <c r="G259" s="327"/>
      <c r="H259" s="327"/>
      <c r="I259" s="327"/>
      <c r="J259" s="327"/>
      <c r="K259" s="327"/>
      <c r="L259" s="327"/>
      <c r="M259" s="327"/>
      <c r="N259" s="327"/>
      <c r="O259" s="327"/>
      <c r="P259" s="327"/>
    </row>
    <row r="260" spans="1:16" x14ac:dyDescent="0.2">
      <c r="A260" s="327"/>
      <c r="B260" s="327"/>
      <c r="C260" s="327"/>
      <c r="D260" s="327"/>
      <c r="E260" s="327"/>
      <c r="F260" s="327"/>
      <c r="G260" s="327"/>
      <c r="H260" s="327"/>
      <c r="I260" s="327"/>
      <c r="J260" s="327"/>
      <c r="K260" s="327"/>
      <c r="L260" s="327"/>
      <c r="M260" s="327"/>
      <c r="N260" s="327"/>
      <c r="O260" s="327"/>
      <c r="P260" s="327"/>
    </row>
    <row r="261" spans="1:16" x14ac:dyDescent="0.2">
      <c r="A261" s="327"/>
      <c r="B261" s="327"/>
      <c r="C261" s="327"/>
      <c r="D261" s="327"/>
      <c r="E261" s="327"/>
      <c r="F261" s="327"/>
      <c r="G261" s="327"/>
      <c r="H261" s="327"/>
      <c r="I261" s="327"/>
      <c r="J261" s="327"/>
      <c r="K261" s="327"/>
      <c r="L261" s="327"/>
      <c r="M261" s="327"/>
      <c r="N261" s="327"/>
      <c r="O261" s="327"/>
      <c r="P261" s="327"/>
    </row>
    <row r="262" spans="1:16" x14ac:dyDescent="0.2">
      <c r="A262" s="327"/>
      <c r="B262" s="327"/>
      <c r="C262" s="327"/>
      <c r="D262" s="327"/>
      <c r="E262" s="327"/>
      <c r="F262" s="327"/>
      <c r="G262" s="327"/>
      <c r="H262" s="327"/>
      <c r="I262" s="327"/>
      <c r="J262" s="327"/>
      <c r="K262" s="327"/>
      <c r="L262" s="327"/>
      <c r="M262" s="327"/>
      <c r="N262" s="327"/>
      <c r="O262" s="327"/>
      <c r="P262" s="327"/>
    </row>
    <row r="263" spans="1:16" x14ac:dyDescent="0.2">
      <c r="A263" s="327"/>
      <c r="B263" s="327"/>
      <c r="C263" s="327"/>
      <c r="D263" s="327"/>
      <c r="E263" s="327"/>
      <c r="F263" s="327"/>
      <c r="G263" s="327"/>
      <c r="H263" s="327"/>
      <c r="I263" s="327"/>
      <c r="J263" s="327"/>
      <c r="K263" s="327"/>
      <c r="L263" s="327"/>
      <c r="M263" s="327"/>
      <c r="N263" s="327"/>
      <c r="O263" s="327"/>
      <c r="P263" s="327"/>
    </row>
    <row r="264" spans="1:16" x14ac:dyDescent="0.2">
      <c r="A264" s="327"/>
      <c r="B264" s="327"/>
      <c r="C264" s="327"/>
      <c r="D264" s="327"/>
      <c r="E264" s="327"/>
      <c r="F264" s="327"/>
      <c r="G264" s="327"/>
      <c r="H264" s="327"/>
      <c r="I264" s="327"/>
      <c r="J264" s="327"/>
      <c r="K264" s="327"/>
      <c r="L264" s="327"/>
      <c r="M264" s="327"/>
      <c r="N264" s="327"/>
      <c r="O264" s="327"/>
      <c r="P264" s="327"/>
    </row>
    <row r="265" spans="1:16" x14ac:dyDescent="0.2">
      <c r="A265" s="327"/>
      <c r="B265" s="327"/>
      <c r="C265" s="327"/>
      <c r="D265" s="327"/>
      <c r="E265" s="327"/>
      <c r="F265" s="327"/>
      <c r="G265" s="327"/>
      <c r="H265" s="327"/>
      <c r="I265" s="327"/>
      <c r="J265" s="327"/>
      <c r="K265" s="327"/>
      <c r="L265" s="327"/>
      <c r="M265" s="327"/>
      <c r="N265" s="327"/>
      <c r="O265" s="327"/>
      <c r="P265" s="327"/>
    </row>
    <row r="266" spans="1:16" x14ac:dyDescent="0.2">
      <c r="A266" s="327"/>
      <c r="B266" s="327"/>
      <c r="C266" s="327"/>
      <c r="D266" s="327"/>
      <c r="E266" s="327"/>
      <c r="F266" s="327"/>
      <c r="G266" s="327"/>
      <c r="H266" s="327"/>
      <c r="I266" s="327"/>
      <c r="J266" s="327"/>
      <c r="K266" s="327"/>
      <c r="L266" s="327"/>
      <c r="M266" s="327"/>
      <c r="N266" s="327"/>
      <c r="O266" s="327"/>
      <c r="P266" s="327"/>
    </row>
    <row r="267" spans="1:16" x14ac:dyDescent="0.2">
      <c r="A267" s="327"/>
      <c r="B267" s="327"/>
      <c r="C267" s="327"/>
      <c r="D267" s="327"/>
      <c r="E267" s="327"/>
      <c r="F267" s="327"/>
      <c r="G267" s="327"/>
      <c r="H267" s="327"/>
      <c r="I267" s="327"/>
      <c r="J267" s="327"/>
      <c r="K267" s="327"/>
      <c r="L267" s="327"/>
      <c r="M267" s="327"/>
      <c r="N267" s="327"/>
      <c r="O267" s="327"/>
      <c r="P267" s="327"/>
    </row>
    <row r="268" spans="1:16" x14ac:dyDescent="0.2">
      <c r="A268" s="327"/>
      <c r="B268" s="327"/>
      <c r="C268" s="327"/>
      <c r="D268" s="327"/>
      <c r="E268" s="327"/>
      <c r="F268" s="327"/>
      <c r="G268" s="327"/>
      <c r="H268" s="327"/>
      <c r="I268" s="327"/>
      <c r="J268" s="327"/>
      <c r="K268" s="327"/>
      <c r="L268" s="327"/>
      <c r="M268" s="327"/>
      <c r="N268" s="327"/>
      <c r="O268" s="327"/>
      <c r="P268" s="327"/>
    </row>
    <row r="269" spans="1:16" x14ac:dyDescent="0.2">
      <c r="A269" s="327"/>
      <c r="B269" s="327"/>
      <c r="C269" s="327"/>
      <c r="D269" s="327"/>
      <c r="E269" s="327"/>
      <c r="F269" s="327"/>
      <c r="G269" s="327"/>
      <c r="H269" s="327"/>
      <c r="I269" s="327"/>
      <c r="J269" s="327"/>
      <c r="K269" s="327"/>
      <c r="L269" s="327"/>
      <c r="M269" s="327"/>
      <c r="N269" s="327"/>
      <c r="O269" s="327"/>
      <c r="P269" s="327"/>
    </row>
    <row r="270" spans="1:16" x14ac:dyDescent="0.2">
      <c r="A270" s="327"/>
      <c r="B270" s="327"/>
      <c r="C270" s="327"/>
      <c r="D270" s="327"/>
      <c r="E270" s="327"/>
      <c r="F270" s="327"/>
      <c r="G270" s="327"/>
      <c r="H270" s="327"/>
      <c r="I270" s="327"/>
      <c r="J270" s="327"/>
      <c r="K270" s="327"/>
      <c r="L270" s="327"/>
      <c r="M270" s="327"/>
      <c r="N270" s="327"/>
      <c r="O270" s="327"/>
      <c r="P270" s="327"/>
    </row>
    <row r="271" spans="1:16" x14ac:dyDescent="0.2">
      <c r="A271" s="327"/>
      <c r="B271" s="327"/>
      <c r="C271" s="327"/>
      <c r="D271" s="327"/>
      <c r="E271" s="327"/>
      <c r="F271" s="327"/>
      <c r="G271" s="327"/>
      <c r="H271" s="327"/>
      <c r="I271" s="327"/>
      <c r="J271" s="327"/>
      <c r="K271" s="327"/>
      <c r="L271" s="327"/>
      <c r="M271" s="327"/>
      <c r="N271" s="327"/>
      <c r="O271" s="327"/>
      <c r="P271" s="327"/>
    </row>
    <row r="272" spans="1:16" x14ac:dyDescent="0.2">
      <c r="A272" s="327"/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327"/>
      <c r="N272" s="327"/>
      <c r="O272" s="327"/>
      <c r="P272" s="327"/>
    </row>
    <row r="273" spans="1:16" x14ac:dyDescent="0.2">
      <c r="A273" s="327"/>
      <c r="B273" s="327"/>
      <c r="C273" s="327"/>
      <c r="D273" s="327"/>
      <c r="E273" s="327"/>
      <c r="F273" s="327"/>
      <c r="G273" s="327"/>
      <c r="H273" s="327"/>
      <c r="I273" s="327"/>
      <c r="J273" s="327"/>
      <c r="K273" s="327"/>
      <c r="L273" s="327"/>
      <c r="M273" s="327"/>
      <c r="N273" s="327"/>
      <c r="O273" s="327"/>
      <c r="P273" s="327"/>
    </row>
    <row r="274" spans="1:16" x14ac:dyDescent="0.2">
      <c r="A274" s="327"/>
      <c r="B274" s="327"/>
      <c r="C274" s="327"/>
      <c r="D274" s="327"/>
      <c r="E274" s="327"/>
      <c r="F274" s="327"/>
      <c r="G274" s="327"/>
      <c r="H274" s="327"/>
      <c r="I274" s="327"/>
      <c r="J274" s="327"/>
      <c r="K274" s="327"/>
      <c r="L274" s="327"/>
      <c r="M274" s="327"/>
      <c r="N274" s="327"/>
      <c r="O274" s="327"/>
      <c r="P274" s="327"/>
    </row>
    <row r="275" spans="1:16" x14ac:dyDescent="0.2">
      <c r="A275" s="327"/>
      <c r="B275" s="327"/>
      <c r="C275" s="327"/>
      <c r="D275" s="327"/>
      <c r="E275" s="327"/>
      <c r="F275" s="327"/>
      <c r="G275" s="327"/>
      <c r="H275" s="327"/>
      <c r="I275" s="327"/>
      <c r="J275" s="327"/>
      <c r="K275" s="327"/>
      <c r="L275" s="327"/>
      <c r="M275" s="327"/>
      <c r="N275" s="327"/>
      <c r="O275" s="327"/>
      <c r="P275" s="327"/>
    </row>
    <row r="276" spans="1:16" x14ac:dyDescent="0.2">
      <c r="C276" s="327"/>
    </row>
  </sheetData>
  <hyperlinks>
    <hyperlink ref="B14" location="'Solgt og levert'!A1" display="'Solgt og levert'!A1"/>
    <hyperlink ref="B16" location="Feltoversikt!A1" display="Feltoversikt / Fields"/>
    <hyperlink ref="B18" location="'Reserver RK 1,2 og 3 '!A1" display="'Reserver RK 1,2 og 3 '!A1"/>
    <hyperlink ref="B25" location="'Funn RK 5F'!A1" display="'Funn RK 5F'!A1"/>
    <hyperlink ref="B27" location="'Funn RK 7F'!A1" display="'Funn RK 7F'!A1"/>
    <hyperlink ref="B29" location="'Funn i felt og funn'!A1" display="'Funn i felt og funn'!A1"/>
    <hyperlink ref="B23" location="'Funn Felt RK 4F'!A1" display="'Funn Felt RK 4F'!A1"/>
    <hyperlink ref="C35" r:id="rId1"/>
    <hyperlink ref="B31" location="Tilstedeværende!A1" display="Tilstedeværende!A1"/>
    <hyperlink ref="B9" location="'Totale ressurser  per område'!A1" display="'Totale ressurser  per område'!A1"/>
    <hyperlink ref="B20" location="'Reserver RK 3F funn'!A1" display="RK 3F: Reservar i funn der rettshavarane har vedteke utbygging"/>
    <hyperlink ref="B21" location="'Reserver RK 3F funn'!A1" display="Original recoverable and remaining reserves in discoveries which the licensees have decided to develop"/>
    <hyperlink ref="B11" location="'Totale ressurser pr res.kat'!A1" display="Totale utvinnbare petroleumsressurser"/>
    <hyperlink ref="B12" location="'Totale ressurser pr res.kat'!A1" display="Original Recoverable Petroleum Resources on the Norwegian Continental Shelf divided on resource categories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opLeftCell="A6" workbookViewId="0">
      <selection activeCell="F8" sqref="F8"/>
    </sheetView>
  </sheetViews>
  <sheetFormatPr baseColWidth="10" defaultRowHeight="15" x14ac:dyDescent="0.25"/>
  <cols>
    <col min="1" max="1" width="56.28515625" style="3" customWidth="1"/>
    <col min="2" max="6" width="13.28515625" style="3" customWidth="1"/>
    <col min="7" max="11" width="11.42578125" style="3" customWidth="1"/>
    <col min="12" max="16384" width="11.42578125" style="3"/>
  </cols>
  <sheetData>
    <row r="1" spans="1:18" ht="69" customHeight="1" x14ac:dyDescent="0.25">
      <c r="A1" s="451" t="s">
        <v>534</v>
      </c>
      <c r="B1" s="451"/>
      <c r="C1" s="451"/>
      <c r="D1" s="451"/>
      <c r="E1" s="451"/>
      <c r="F1" s="451"/>
      <c r="G1" s="451"/>
      <c r="H1" s="451"/>
      <c r="I1" s="451"/>
      <c r="J1" s="451"/>
    </row>
    <row r="3" spans="1:18" ht="15.75" thickBot="1" x14ac:dyDescent="0.3"/>
    <row r="4" spans="1:18" ht="36.75" customHeight="1" x14ac:dyDescent="0.25">
      <c r="A4" s="302"/>
      <c r="B4" s="446" t="s">
        <v>535</v>
      </c>
      <c r="C4" s="447"/>
      <c r="D4" s="447"/>
      <c r="E4" s="447"/>
      <c r="F4" s="448"/>
      <c r="G4" s="446" t="s">
        <v>536</v>
      </c>
      <c r="H4" s="449"/>
      <c r="I4" s="449"/>
      <c r="J4" s="449"/>
      <c r="K4" s="450"/>
    </row>
    <row r="5" spans="1:18" ht="38.25" x14ac:dyDescent="0.25">
      <c r="A5" s="303" t="s">
        <v>234</v>
      </c>
      <c r="B5" s="304" t="s">
        <v>235</v>
      </c>
      <c r="C5" s="305" t="s">
        <v>236</v>
      </c>
      <c r="D5" s="305" t="s">
        <v>2</v>
      </c>
      <c r="E5" s="306" t="s">
        <v>237</v>
      </c>
      <c r="F5" s="305" t="s">
        <v>138</v>
      </c>
      <c r="G5" s="304" t="s">
        <v>235</v>
      </c>
      <c r="H5" s="305" t="s">
        <v>236</v>
      </c>
      <c r="I5" s="305" t="s">
        <v>2</v>
      </c>
      <c r="J5" s="306" t="s">
        <v>237</v>
      </c>
      <c r="K5" s="307" t="s">
        <v>138</v>
      </c>
      <c r="L5" s="37"/>
    </row>
    <row r="6" spans="1:18" ht="30" x14ac:dyDescent="0.25">
      <c r="A6" s="308" t="s">
        <v>238</v>
      </c>
      <c r="B6" s="309" t="s">
        <v>239</v>
      </c>
      <c r="C6" s="310" t="s">
        <v>240</v>
      </c>
      <c r="D6" s="311" t="s">
        <v>4</v>
      </c>
      <c r="E6" s="312" t="s">
        <v>241</v>
      </c>
      <c r="F6" s="311" t="s">
        <v>139</v>
      </c>
      <c r="G6" s="309" t="s">
        <v>241</v>
      </c>
      <c r="H6" s="310" t="s">
        <v>240</v>
      </c>
      <c r="I6" s="311" t="s">
        <v>4</v>
      </c>
      <c r="J6" s="312" t="s">
        <v>241</v>
      </c>
      <c r="K6" s="313" t="s">
        <v>139</v>
      </c>
      <c r="M6" s="120" t="s">
        <v>67</v>
      </c>
    </row>
    <row r="7" spans="1:18" x14ac:dyDescent="0.25">
      <c r="A7" s="186" t="s">
        <v>245</v>
      </c>
      <c r="B7" s="187">
        <v>3896.7274730000004</v>
      </c>
      <c r="C7" s="188">
        <v>1874.1929630000004</v>
      </c>
      <c r="D7" s="188">
        <v>159.87526600000004</v>
      </c>
      <c r="E7" s="189">
        <v>108.16137300000001</v>
      </c>
      <c r="F7" s="190">
        <f t="shared" ref="F7:F12" si="0">B7+C7+D7*1.9+E7</f>
        <v>6182.8448144000004</v>
      </c>
      <c r="G7" s="187">
        <v>84.487199999999575</v>
      </c>
      <c r="H7" s="188">
        <v>108.47526800000037</v>
      </c>
      <c r="I7" s="188">
        <v>9.0188400000000115</v>
      </c>
      <c r="J7" s="189">
        <v>3.9747189999999932</v>
      </c>
      <c r="K7" s="191">
        <f>G7+H7+I7*1.9+J7</f>
        <v>214.07298299999997</v>
      </c>
      <c r="M7" s="192"/>
      <c r="O7" s="192"/>
      <c r="P7" s="192"/>
      <c r="Q7" s="192"/>
      <c r="R7" s="192"/>
    </row>
    <row r="8" spans="1:18" x14ac:dyDescent="0.25">
      <c r="A8" s="186" t="s">
        <v>521</v>
      </c>
      <c r="B8" s="193">
        <v>834.36611800000037</v>
      </c>
      <c r="C8" s="194">
        <v>2048.5087239999998</v>
      </c>
      <c r="D8" s="194">
        <v>128.54014600000014</v>
      </c>
      <c r="E8" s="195">
        <v>39.538630000000026</v>
      </c>
      <c r="F8" s="190">
        <f t="shared" si="0"/>
        <v>3166.6397494000003</v>
      </c>
      <c r="G8" s="193">
        <v>-55.074911999996402</v>
      </c>
      <c r="H8" s="194">
        <v>-41.152974999998605</v>
      </c>
      <c r="I8" s="194">
        <v>-9.9409289999997554</v>
      </c>
      <c r="J8" s="195">
        <v>2.8462260000000299</v>
      </c>
      <c r="K8" s="191">
        <f t="shared" ref="K8:K12" si="1">G8+H8+I8*1.9+J8</f>
        <v>-112.26942609999452</v>
      </c>
      <c r="M8" s="192"/>
      <c r="O8" s="192"/>
      <c r="P8" s="192"/>
      <c r="Q8" s="192"/>
      <c r="R8" s="192"/>
    </row>
    <row r="9" spans="1:18" x14ac:dyDescent="0.25">
      <c r="A9" s="186" t="s">
        <v>242</v>
      </c>
      <c r="B9" s="193">
        <v>337.19894899999997</v>
      </c>
      <c r="C9" s="194">
        <v>185.03132700000003</v>
      </c>
      <c r="D9" s="194">
        <v>22.017883000000001</v>
      </c>
      <c r="E9" s="195">
        <v>2.8819239999999997</v>
      </c>
      <c r="F9" s="190">
        <f t="shared" si="0"/>
        <v>566.94617770000002</v>
      </c>
      <c r="G9" s="193">
        <v>5.4910210000000461</v>
      </c>
      <c r="H9" s="194">
        <v>-18.001810999999975</v>
      </c>
      <c r="I9" s="194">
        <v>4.7100970000000011</v>
      </c>
      <c r="J9" s="195">
        <v>-3.0186649999999995</v>
      </c>
      <c r="K9" s="191">
        <f t="shared" si="1"/>
        <v>-6.5802706999999261</v>
      </c>
      <c r="L9" s="192"/>
      <c r="M9" s="192"/>
    </row>
    <row r="10" spans="1:18" x14ac:dyDescent="0.25">
      <c r="A10" s="186" t="s">
        <v>243</v>
      </c>
      <c r="B10" s="193">
        <v>679.13164300000005</v>
      </c>
      <c r="C10" s="194">
        <v>330.24255700000003</v>
      </c>
      <c r="D10" s="194">
        <v>14.253214</v>
      </c>
      <c r="E10" s="195">
        <v>19.772178000000004</v>
      </c>
      <c r="F10" s="190">
        <f t="shared" si="0"/>
        <v>1056.2274846</v>
      </c>
      <c r="G10" s="193">
        <v>89.89500200000009</v>
      </c>
      <c r="H10" s="194">
        <v>-13.973169999999982</v>
      </c>
      <c r="I10" s="194">
        <v>-0.16953200000000024</v>
      </c>
      <c r="J10" s="195">
        <v>0.27538600000000457</v>
      </c>
      <c r="K10" s="191">
        <f t="shared" si="1"/>
        <v>75.875107200000116</v>
      </c>
      <c r="L10" s="192"/>
      <c r="M10" s="192"/>
    </row>
    <row r="11" spans="1:18" x14ac:dyDescent="0.25">
      <c r="A11" s="186" t="s">
        <v>522</v>
      </c>
      <c r="B11" s="193">
        <v>155</v>
      </c>
      <c r="C11" s="194">
        <v>90</v>
      </c>
      <c r="D11" s="194"/>
      <c r="E11" s="195"/>
      <c r="F11" s="190">
        <f t="shared" si="0"/>
        <v>245</v>
      </c>
      <c r="G11" s="193">
        <v>25</v>
      </c>
      <c r="H11" s="194">
        <v>40</v>
      </c>
      <c r="I11" s="194">
        <v>0</v>
      </c>
      <c r="J11" s="195">
        <v>0</v>
      </c>
      <c r="K11" s="191">
        <f t="shared" si="1"/>
        <v>65</v>
      </c>
      <c r="O11" s="192"/>
      <c r="P11" s="192"/>
      <c r="Q11" s="192"/>
      <c r="R11" s="192"/>
    </row>
    <row r="12" spans="1:18" x14ac:dyDescent="0.25">
      <c r="A12" s="196" t="s">
        <v>244</v>
      </c>
      <c r="B12" s="197">
        <v>1330</v>
      </c>
      <c r="C12" s="198">
        <v>1490</v>
      </c>
      <c r="D12" s="198"/>
      <c r="E12" s="199">
        <v>120</v>
      </c>
      <c r="F12" s="200">
        <f t="shared" si="0"/>
        <v>2940</v>
      </c>
      <c r="G12" s="197">
        <v>35</v>
      </c>
      <c r="H12" s="198">
        <v>300</v>
      </c>
      <c r="I12" s="198">
        <v>0</v>
      </c>
      <c r="J12" s="199">
        <v>15</v>
      </c>
      <c r="K12" s="201">
        <f t="shared" si="1"/>
        <v>350</v>
      </c>
      <c r="O12" s="192"/>
      <c r="P12" s="192"/>
      <c r="Q12" s="192"/>
      <c r="R12" s="192"/>
    </row>
    <row r="13" spans="1:18" x14ac:dyDescent="0.25">
      <c r="A13" s="202" t="s">
        <v>140</v>
      </c>
      <c r="B13" s="203">
        <f>SUM(B7:B12)</f>
        <v>7232.4241830000001</v>
      </c>
      <c r="C13" s="203">
        <f>SUM(C7:C12)</f>
        <v>6017.9755710000009</v>
      </c>
      <c r="D13" s="203">
        <f>SUM(D7:D12)</f>
        <v>324.68650900000017</v>
      </c>
      <c r="E13" s="203">
        <f>SUM(E7:E12)</f>
        <v>290.354105</v>
      </c>
      <c r="F13" s="204">
        <f t="shared" ref="F13" si="2">B13+C13+D13*1.9+E13</f>
        <v>14157.658226100002</v>
      </c>
      <c r="G13" s="205">
        <f>SUM(G7:G12)</f>
        <v>184.79831100000331</v>
      </c>
      <c r="H13" s="203">
        <f>SUM(H7:H12)</f>
        <v>375.34731200000181</v>
      </c>
      <c r="I13" s="203">
        <f>SUM(I7:I12)</f>
        <v>3.6184760000002569</v>
      </c>
      <c r="J13" s="206">
        <f>SUM(J7:J12)</f>
        <v>19.077666000000029</v>
      </c>
      <c r="K13" s="207">
        <f>SUM(K7:K12)</f>
        <v>586.09839340000565</v>
      </c>
      <c r="L13" s="37"/>
    </row>
    <row r="14" spans="1:18" x14ac:dyDescent="0.25">
      <c r="A14" s="186"/>
      <c r="B14" s="208"/>
      <c r="C14" s="209"/>
      <c r="D14" s="209"/>
      <c r="E14" s="209"/>
      <c r="F14" s="209"/>
      <c r="G14" s="209"/>
      <c r="H14" s="209"/>
      <c r="I14" s="209"/>
      <c r="J14" s="209"/>
      <c r="K14" s="210"/>
    </row>
    <row r="15" spans="1:18" x14ac:dyDescent="0.25">
      <c r="A15" s="211" t="s">
        <v>141</v>
      </c>
      <c r="B15" s="212"/>
      <c r="C15" s="212"/>
      <c r="D15" s="212"/>
      <c r="E15" s="212"/>
      <c r="F15" s="212"/>
      <c r="G15" s="213"/>
      <c r="H15" s="213"/>
      <c r="I15" s="213"/>
      <c r="J15" s="213"/>
      <c r="K15" s="214"/>
    </row>
    <row r="16" spans="1:18" x14ac:dyDescent="0.25">
      <c r="A16" s="215" t="s">
        <v>245</v>
      </c>
      <c r="B16" s="187">
        <v>3363.9351000000011</v>
      </c>
      <c r="C16" s="188">
        <v>1516.3131100000003</v>
      </c>
      <c r="D16" s="188">
        <v>117.88155200000007</v>
      </c>
      <c r="E16" s="189">
        <v>73.293188000000001</v>
      </c>
      <c r="F16" s="190">
        <f t="shared" ref="F16:F21" si="3">B16+C16+D16*1.9+E16</f>
        <v>5177.516346800001</v>
      </c>
      <c r="G16" s="193">
        <v>66.02273200000036</v>
      </c>
      <c r="H16" s="194">
        <v>64.133743000000095</v>
      </c>
      <c r="I16" s="194">
        <v>5.2995620000000656</v>
      </c>
      <c r="J16" s="195">
        <v>1.7558439999999962</v>
      </c>
      <c r="K16" s="191">
        <f>G16+H16+I16*1.9+J16</f>
        <v>141.98148680000057</v>
      </c>
      <c r="M16" s="192"/>
      <c r="N16" s="192"/>
      <c r="O16" s="192"/>
      <c r="P16" s="192"/>
    </row>
    <row r="17" spans="1:16" x14ac:dyDescent="0.25">
      <c r="A17" s="186" t="s">
        <v>521</v>
      </c>
      <c r="B17" s="193">
        <v>675.7876629999987</v>
      </c>
      <c r="C17" s="194">
        <v>1365.6161</v>
      </c>
      <c r="D17" s="194">
        <v>83.063564999999969</v>
      </c>
      <c r="E17" s="195">
        <v>5.5080459999999931</v>
      </c>
      <c r="F17" s="190">
        <f t="shared" si="3"/>
        <v>2204.7325824999984</v>
      </c>
      <c r="G17" s="193">
        <v>-36.2069609999985</v>
      </c>
      <c r="H17" s="194">
        <v>-49.58722099999909</v>
      </c>
      <c r="I17" s="194">
        <v>-1.7215550000000519</v>
      </c>
      <c r="J17" s="195">
        <v>-2.1910489999999925</v>
      </c>
      <c r="K17" s="191">
        <f t="shared" ref="K17:K20" si="4">G17+H17+I17*1.9+J17</f>
        <v>-91.256185499997684</v>
      </c>
      <c r="M17" s="192"/>
      <c r="N17" s="192"/>
      <c r="O17" s="192"/>
      <c r="P17" s="192"/>
    </row>
    <row r="18" spans="1:16" x14ac:dyDescent="0.25">
      <c r="A18" s="186" t="s">
        <v>242</v>
      </c>
      <c r="B18" s="193">
        <v>295.75162999999998</v>
      </c>
      <c r="C18" s="194">
        <v>113.33019500000002</v>
      </c>
      <c r="D18" s="194">
        <v>12.400611999999999</v>
      </c>
      <c r="E18" s="195">
        <v>0.470613</v>
      </c>
      <c r="F18" s="190">
        <f t="shared" si="3"/>
        <v>433.11360079999997</v>
      </c>
      <c r="G18" s="193">
        <v>4.0750080000000253</v>
      </c>
      <c r="H18" s="194">
        <v>7.930191000000022</v>
      </c>
      <c r="I18" s="194">
        <v>2.2135810000000014</v>
      </c>
      <c r="J18" s="195">
        <v>-0.235794</v>
      </c>
      <c r="K18" s="191">
        <f t="shared" si="4"/>
        <v>15.97520890000005</v>
      </c>
      <c r="M18" s="192"/>
      <c r="N18" s="192"/>
      <c r="O18" s="192"/>
      <c r="P18" s="192"/>
    </row>
    <row r="19" spans="1:16" x14ac:dyDescent="0.25">
      <c r="A19" s="186" t="s">
        <v>243</v>
      </c>
      <c r="B19" s="193">
        <v>508.48543800000004</v>
      </c>
      <c r="C19" s="194">
        <v>138.01259100000001</v>
      </c>
      <c r="D19" s="194">
        <v>8.7158829999999998</v>
      </c>
      <c r="E19" s="195">
        <v>12.743078000000001</v>
      </c>
      <c r="F19" s="190">
        <f t="shared" si="3"/>
        <v>675.80128470000011</v>
      </c>
      <c r="G19" s="193">
        <v>51.6350020000001</v>
      </c>
      <c r="H19" s="194">
        <v>-6.8800299999999766</v>
      </c>
      <c r="I19" s="194">
        <v>-1.7025220000000001</v>
      </c>
      <c r="J19" s="195">
        <v>-1.321512000000002</v>
      </c>
      <c r="K19" s="191">
        <f t="shared" si="4"/>
        <v>40.198668200000128</v>
      </c>
      <c r="M19" s="192"/>
      <c r="N19" s="192"/>
      <c r="O19" s="192"/>
      <c r="P19" s="192"/>
    </row>
    <row r="20" spans="1:16" x14ac:dyDescent="0.25">
      <c r="A20" s="196" t="s">
        <v>244</v>
      </c>
      <c r="B20" s="193">
        <v>540</v>
      </c>
      <c r="C20" s="194">
        <v>250</v>
      </c>
      <c r="D20" s="194"/>
      <c r="E20" s="195">
        <v>25</v>
      </c>
      <c r="F20" s="216">
        <f t="shared" si="3"/>
        <v>815</v>
      </c>
      <c r="G20" s="197">
        <v>-55</v>
      </c>
      <c r="H20" s="198">
        <v>15</v>
      </c>
      <c r="I20" s="198">
        <v>0</v>
      </c>
      <c r="J20" s="199">
        <v>5</v>
      </c>
      <c r="K20" s="201">
        <f t="shared" si="4"/>
        <v>-35</v>
      </c>
      <c r="M20" s="192"/>
      <c r="N20" s="192"/>
      <c r="O20" s="192"/>
      <c r="P20" s="192"/>
    </row>
    <row r="21" spans="1:16" x14ac:dyDescent="0.25">
      <c r="A21" s="202" t="s">
        <v>142</v>
      </c>
      <c r="B21" s="203">
        <f>SUM(B16:B20)</f>
        <v>5383.9598309999992</v>
      </c>
      <c r="C21" s="203">
        <f>SUM(C16:C20)</f>
        <v>3383.2719960000004</v>
      </c>
      <c r="D21" s="203">
        <f>SUM(D16:D20)</f>
        <v>222.06161200000003</v>
      </c>
      <c r="E21" s="203">
        <f>SUM(E16:E20)</f>
        <v>117.01492499999999</v>
      </c>
      <c r="F21" s="217">
        <f t="shared" si="3"/>
        <v>9306.1638147999984</v>
      </c>
      <c r="G21" s="205">
        <f>SUM(G16:G20)</f>
        <v>30.525781000001984</v>
      </c>
      <c r="H21" s="203">
        <f>SUM(H16:H20)</f>
        <v>30.59668300000105</v>
      </c>
      <c r="I21" s="203">
        <f>SUM(I16:I20)</f>
        <v>4.089066000000015</v>
      </c>
      <c r="J21" s="206">
        <f>SUM(J16:J20)</f>
        <v>3.0074890000000014</v>
      </c>
      <c r="K21" s="207">
        <f>SUM(K16:K20)</f>
        <v>71.899178400003066</v>
      </c>
      <c r="L21" s="37"/>
    </row>
    <row r="22" spans="1:16" x14ac:dyDescent="0.25">
      <c r="A22" s="186"/>
      <c r="B22" s="208"/>
      <c r="C22" s="208"/>
      <c r="D22" s="208"/>
      <c r="E22" s="208"/>
      <c r="F22" s="208"/>
      <c r="G22" s="208"/>
      <c r="H22" s="208"/>
      <c r="I22" s="208"/>
      <c r="J22" s="208"/>
      <c r="K22" s="222"/>
    </row>
    <row r="23" spans="1:16" x14ac:dyDescent="0.25">
      <c r="A23" s="218" t="s">
        <v>143</v>
      </c>
      <c r="B23" s="219"/>
      <c r="C23" s="219"/>
      <c r="D23" s="219"/>
      <c r="E23" s="219"/>
      <c r="F23" s="219"/>
      <c r="G23" s="208"/>
      <c r="H23" s="208"/>
      <c r="I23" s="208"/>
      <c r="J23" s="208"/>
      <c r="K23" s="220"/>
    </row>
    <row r="24" spans="1:16" x14ac:dyDescent="0.25">
      <c r="A24" s="215" t="s">
        <v>245</v>
      </c>
      <c r="B24" s="187">
        <v>532.792373</v>
      </c>
      <c r="C24" s="188">
        <v>333.79278099999999</v>
      </c>
      <c r="D24" s="188">
        <v>40.759889999999999</v>
      </c>
      <c r="E24" s="189">
        <v>30.628173000000004</v>
      </c>
      <c r="F24" s="221">
        <f t="shared" ref="F24:F29" si="5">B24+C24+D24*1.9+E24</f>
        <v>974.65711800000008</v>
      </c>
      <c r="G24" s="187">
        <v>18.464468000000011</v>
      </c>
      <c r="H24" s="188">
        <v>40.029819000000032</v>
      </c>
      <c r="I24" s="188">
        <v>3.5015800000000041</v>
      </c>
      <c r="J24" s="189">
        <v>1.5243750000000027</v>
      </c>
      <c r="K24" s="191">
        <f>G24+H24+I24*1.9+J24</f>
        <v>66.671664000000064</v>
      </c>
      <c r="M24" s="192"/>
      <c r="N24" s="192"/>
      <c r="O24" s="192"/>
      <c r="P24" s="192"/>
    </row>
    <row r="25" spans="1:16" x14ac:dyDescent="0.25">
      <c r="A25" s="186" t="s">
        <v>521</v>
      </c>
      <c r="B25" s="193">
        <v>128.37179500000025</v>
      </c>
      <c r="C25" s="194">
        <v>474.59093599999983</v>
      </c>
      <c r="D25" s="194">
        <v>39.051192</v>
      </c>
      <c r="E25" s="195">
        <v>9.1248819999999924</v>
      </c>
      <c r="F25" s="190">
        <f t="shared" si="5"/>
        <v>686.2848778</v>
      </c>
      <c r="G25" s="193">
        <v>-18.867950999999834</v>
      </c>
      <c r="H25" s="194">
        <v>-35.617668000000378</v>
      </c>
      <c r="I25" s="194">
        <v>-8.9149129999999985</v>
      </c>
      <c r="J25" s="195">
        <v>-0.8393020000000071</v>
      </c>
      <c r="K25" s="191">
        <f t="shared" ref="K25:K28" si="6">G25+H25+I25*1.9+J25</f>
        <v>-72.263255700000215</v>
      </c>
      <c r="M25" s="192"/>
      <c r="N25" s="192"/>
      <c r="O25" s="192"/>
      <c r="P25" s="192"/>
    </row>
    <row r="26" spans="1:16" x14ac:dyDescent="0.25">
      <c r="A26" s="186" t="s">
        <v>242</v>
      </c>
      <c r="B26" s="193">
        <v>41.247318999999997</v>
      </c>
      <c r="C26" s="194">
        <v>59.745992999999999</v>
      </c>
      <c r="D26" s="194">
        <v>9.0250859999999999</v>
      </c>
      <c r="E26" s="195">
        <v>0.52834999999999999</v>
      </c>
      <c r="F26" s="190">
        <f t="shared" si="5"/>
        <v>118.66932540000001</v>
      </c>
      <c r="G26" s="193">
        <v>1.2160130000000038</v>
      </c>
      <c r="H26" s="194">
        <v>16.977659000000003</v>
      </c>
      <c r="I26" s="194">
        <v>3.0626100000000003</v>
      </c>
      <c r="J26" s="195">
        <v>0.13872799999999996</v>
      </c>
      <c r="K26" s="191">
        <f t="shared" si="6"/>
        <v>24.151359000000006</v>
      </c>
      <c r="M26" s="192"/>
      <c r="N26" s="192"/>
      <c r="O26" s="192"/>
      <c r="P26" s="192"/>
    </row>
    <row r="27" spans="1:16" x14ac:dyDescent="0.25">
      <c r="A27" s="186" t="s">
        <v>243</v>
      </c>
      <c r="B27" s="193">
        <v>52.896205000000009</v>
      </c>
      <c r="C27" s="194">
        <v>140.81647599999999</v>
      </c>
      <c r="D27" s="194">
        <v>4.928331</v>
      </c>
      <c r="E27" s="195">
        <v>6.2041000000000004</v>
      </c>
      <c r="F27" s="190">
        <f t="shared" si="5"/>
        <v>209.2806099</v>
      </c>
      <c r="G27" s="193">
        <v>6.8700000000000045</v>
      </c>
      <c r="H27" s="194">
        <v>13.514859999999985</v>
      </c>
      <c r="I27" s="194">
        <v>1.62399</v>
      </c>
      <c r="J27" s="195">
        <v>2.8268980000000004</v>
      </c>
      <c r="K27" s="191">
        <f t="shared" si="6"/>
        <v>26.29733899999999</v>
      </c>
      <c r="M27" s="192"/>
      <c r="N27" s="192"/>
      <c r="O27" s="192"/>
      <c r="P27" s="192"/>
    </row>
    <row r="28" spans="1:16" x14ac:dyDescent="0.25">
      <c r="A28" s="196" t="s">
        <v>244</v>
      </c>
      <c r="B28" s="193">
        <v>340</v>
      </c>
      <c r="C28" s="194">
        <v>475</v>
      </c>
      <c r="D28" s="194"/>
      <c r="E28" s="195">
        <v>35</v>
      </c>
      <c r="F28" s="216">
        <f t="shared" si="5"/>
        <v>850</v>
      </c>
      <c r="G28" s="197">
        <v>40</v>
      </c>
      <c r="H28" s="198">
        <v>30</v>
      </c>
      <c r="I28" s="198">
        <v>0</v>
      </c>
      <c r="J28" s="199">
        <v>0</v>
      </c>
      <c r="K28" s="201">
        <f t="shared" si="6"/>
        <v>70</v>
      </c>
      <c r="M28" s="192"/>
      <c r="N28" s="192"/>
      <c r="O28" s="192"/>
      <c r="P28" s="192"/>
    </row>
    <row r="29" spans="1:16" x14ac:dyDescent="0.25">
      <c r="A29" s="202" t="s">
        <v>142</v>
      </c>
      <c r="B29" s="203">
        <f>SUM(B24:B28)</f>
        <v>1095.3076920000003</v>
      </c>
      <c r="C29" s="203">
        <f>SUM(C24:C28)</f>
        <v>1483.9461859999997</v>
      </c>
      <c r="D29" s="203">
        <f>SUM(D24:D28)</f>
        <v>93.764499000000001</v>
      </c>
      <c r="E29" s="203">
        <f>SUM(E24:E28)</f>
        <v>81.485505000000003</v>
      </c>
      <c r="F29" s="217">
        <f t="shared" si="5"/>
        <v>2838.8919311</v>
      </c>
      <c r="G29" s="205">
        <f>SUM(G24:G28)</f>
        <v>47.682530000000185</v>
      </c>
      <c r="H29" s="203">
        <f>SUM(H24:H28)</f>
        <v>64.904669999999641</v>
      </c>
      <c r="I29" s="203">
        <f>SUM(I24:I28)</f>
        <v>-0.72673299999999408</v>
      </c>
      <c r="J29" s="206">
        <f>SUM(J24:J28)</f>
        <v>3.6506989999999959</v>
      </c>
      <c r="K29" s="207">
        <f>SUM(K24:K28)</f>
        <v>114.85710629999984</v>
      </c>
      <c r="L29" s="37"/>
    </row>
    <row r="30" spans="1:16" x14ac:dyDescent="0.25">
      <c r="A30" s="186"/>
      <c r="B30" s="208"/>
      <c r="C30" s="208"/>
      <c r="D30" s="208"/>
      <c r="E30" s="208"/>
      <c r="F30" s="208"/>
      <c r="G30" s="208"/>
      <c r="H30" s="208"/>
      <c r="I30" s="208"/>
      <c r="J30" s="208"/>
      <c r="K30" s="222"/>
    </row>
    <row r="31" spans="1:16" x14ac:dyDescent="0.25">
      <c r="A31" s="218" t="s">
        <v>144</v>
      </c>
      <c r="B31" s="219"/>
      <c r="C31" s="219"/>
      <c r="D31" s="219"/>
      <c r="E31" s="219"/>
      <c r="F31" s="219"/>
      <c r="G31" s="223"/>
      <c r="H31" s="223"/>
      <c r="I31" s="223"/>
      <c r="J31" s="223"/>
      <c r="K31" s="220"/>
    </row>
    <row r="32" spans="1:16" x14ac:dyDescent="0.25">
      <c r="A32" s="215" t="s">
        <v>245</v>
      </c>
      <c r="B32" s="187">
        <v>0</v>
      </c>
      <c r="C32" s="188">
        <v>24.087071999999999</v>
      </c>
      <c r="D32" s="188">
        <v>1.233824</v>
      </c>
      <c r="E32" s="189">
        <v>4.2400120000000001</v>
      </c>
      <c r="F32" s="224">
        <f>B32+C32+D32*1.9+E32</f>
        <v>30.671349599999999</v>
      </c>
      <c r="G32" s="193">
        <v>0</v>
      </c>
      <c r="H32" s="194">
        <v>4.3117060000000009</v>
      </c>
      <c r="I32" s="194">
        <v>0.21769799999999995</v>
      </c>
      <c r="J32" s="195">
        <v>0.69450000000000012</v>
      </c>
      <c r="K32" s="191">
        <f>G32+H32+I32*1.9+J32</f>
        <v>5.4198322000000001</v>
      </c>
      <c r="M32" s="192"/>
      <c r="N32" s="192"/>
      <c r="O32" s="192"/>
      <c r="P32" s="192"/>
    </row>
    <row r="33" spans="1:49" x14ac:dyDescent="0.25">
      <c r="A33" s="186" t="s">
        <v>521</v>
      </c>
      <c r="B33" s="193">
        <v>30.206659999999999</v>
      </c>
      <c r="C33" s="194">
        <v>208.30168800000001</v>
      </c>
      <c r="D33" s="194">
        <v>6.425389</v>
      </c>
      <c r="E33" s="195">
        <v>24.905702000000002</v>
      </c>
      <c r="F33" s="225">
        <f>B33+C33+D33*1.9+E33</f>
        <v>275.62228910000005</v>
      </c>
      <c r="G33" s="193">
        <v>0</v>
      </c>
      <c r="H33" s="194">
        <v>44.051914000000011</v>
      </c>
      <c r="I33" s="194">
        <v>0.69553899999999924</v>
      </c>
      <c r="J33" s="195">
        <v>5.8765769999999975</v>
      </c>
      <c r="K33" s="191">
        <f t="shared" ref="K33:K36" si="7">G33+H33+I33*1.9+J33</f>
        <v>51.250015100000006</v>
      </c>
      <c r="M33" s="192"/>
      <c r="N33" s="192"/>
      <c r="O33" s="192"/>
      <c r="P33" s="192"/>
    </row>
    <row r="34" spans="1:49" x14ac:dyDescent="0.25">
      <c r="A34" s="186" t="s">
        <v>242</v>
      </c>
      <c r="B34" s="193">
        <v>0.2</v>
      </c>
      <c r="C34" s="194">
        <v>11.955138999999999</v>
      </c>
      <c r="D34" s="194">
        <v>0.59218499999999996</v>
      </c>
      <c r="E34" s="195">
        <v>1.8829609999999999</v>
      </c>
      <c r="F34" s="225">
        <f>B34+C34+D34*1.9+E34</f>
        <v>15.163251499999998</v>
      </c>
      <c r="G34" s="193">
        <v>0.2</v>
      </c>
      <c r="H34" s="194">
        <v>-42.909661</v>
      </c>
      <c r="I34" s="194">
        <v>-0.56609399999999988</v>
      </c>
      <c r="J34" s="195">
        <v>-2.9215989999999996</v>
      </c>
      <c r="K34" s="191">
        <f t="shared" si="7"/>
        <v>-46.706838599999998</v>
      </c>
      <c r="M34" s="192"/>
      <c r="N34" s="192"/>
      <c r="O34" s="192"/>
      <c r="P34" s="192"/>
    </row>
    <row r="35" spans="1:49" x14ac:dyDescent="0.25">
      <c r="A35" s="186" t="s">
        <v>243</v>
      </c>
      <c r="B35" s="193">
        <v>117.75</v>
      </c>
      <c r="C35" s="194">
        <v>51.413490000000003</v>
      </c>
      <c r="D35" s="194">
        <v>0.60899999999999999</v>
      </c>
      <c r="E35" s="195">
        <v>0.82499999999999996</v>
      </c>
      <c r="F35" s="225">
        <f>B35+C35+D35*1.9+E35</f>
        <v>171.14559</v>
      </c>
      <c r="G35" s="193">
        <v>31.39</v>
      </c>
      <c r="H35" s="194">
        <v>-20.607999999999997</v>
      </c>
      <c r="I35" s="194">
        <v>-9.099999999999997E-2</v>
      </c>
      <c r="J35" s="195">
        <v>-1.2299999999999998</v>
      </c>
      <c r="K35" s="191">
        <f t="shared" si="7"/>
        <v>9.3791000000000029</v>
      </c>
      <c r="M35" s="192"/>
      <c r="N35" s="192"/>
      <c r="O35" s="192"/>
      <c r="P35" s="192"/>
    </row>
    <row r="36" spans="1:49" ht="15.75" thickBot="1" x14ac:dyDescent="0.3">
      <c r="A36" s="353" t="s">
        <v>244</v>
      </c>
      <c r="B36" s="354">
        <v>450</v>
      </c>
      <c r="C36" s="355">
        <v>765</v>
      </c>
      <c r="D36" s="355"/>
      <c r="E36" s="356">
        <v>60</v>
      </c>
      <c r="F36" s="357">
        <f>B36+C36+D36*1.9+E36</f>
        <v>1275</v>
      </c>
      <c r="G36" s="354">
        <v>50</v>
      </c>
      <c r="H36" s="355">
        <v>255</v>
      </c>
      <c r="I36" s="355">
        <v>0</v>
      </c>
      <c r="J36" s="356">
        <v>10</v>
      </c>
      <c r="K36" s="358">
        <f t="shared" si="7"/>
        <v>315</v>
      </c>
      <c r="M36" s="192"/>
      <c r="N36" s="192"/>
      <c r="O36" s="192"/>
      <c r="P36" s="192"/>
    </row>
    <row r="37" spans="1:49" ht="15.75" thickBot="1" x14ac:dyDescent="0.3">
      <c r="A37" s="349" t="s">
        <v>142</v>
      </c>
      <c r="B37" s="350">
        <f t="shared" ref="B37:K37" si="8">SUM(B32:B36)</f>
        <v>598.15665999999999</v>
      </c>
      <c r="C37" s="351">
        <f t="shared" si="8"/>
        <v>1060.7573890000001</v>
      </c>
      <c r="D37" s="351">
        <f t="shared" si="8"/>
        <v>8.860398</v>
      </c>
      <c r="E37" s="352">
        <f t="shared" si="8"/>
        <v>91.853674999999996</v>
      </c>
      <c r="F37" s="350">
        <f t="shared" si="8"/>
        <v>1767.6024802000002</v>
      </c>
      <c r="G37" s="350">
        <f t="shared" si="8"/>
        <v>81.59</v>
      </c>
      <c r="H37" s="351">
        <f t="shared" si="8"/>
        <v>239.84595900000002</v>
      </c>
      <c r="I37" s="351">
        <f t="shared" si="8"/>
        <v>0.25614299999999934</v>
      </c>
      <c r="J37" s="352">
        <f t="shared" si="8"/>
        <v>12.419477999999998</v>
      </c>
      <c r="K37" s="226">
        <f t="shared" si="8"/>
        <v>334.34210870000004</v>
      </c>
      <c r="L37" s="37"/>
    </row>
    <row r="38" spans="1:49" x14ac:dyDescent="0.25">
      <c r="A38" s="363"/>
      <c r="B38" s="227"/>
      <c r="C38" s="227"/>
      <c r="D38" s="227"/>
      <c r="E38" s="227"/>
      <c r="F38" s="227"/>
      <c r="G38" s="228"/>
      <c r="H38" s="228"/>
      <c r="I38" s="229"/>
      <c r="J38" s="229"/>
      <c r="K38" s="229"/>
    </row>
    <row r="39" spans="1:49" s="230" customFormat="1" x14ac:dyDescent="0.25">
      <c r="A39" s="371" t="s">
        <v>523</v>
      </c>
      <c r="B39" s="371"/>
      <c r="C39" s="37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230" customFormat="1" x14ac:dyDescent="0.25">
      <c r="A40" s="371" t="s">
        <v>524</v>
      </c>
      <c r="B40" s="371"/>
      <c r="C40" s="37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230" customFormat="1" x14ac:dyDescent="0.25">
      <c r="A41" s="371" t="s">
        <v>525</v>
      </c>
      <c r="B41" s="371"/>
      <c r="C41" s="371"/>
      <c r="D41" s="371"/>
      <c r="E41" s="371"/>
      <c r="F41" s="371"/>
      <c r="G41" s="37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H23" sqref="H23"/>
    </sheetView>
  </sheetViews>
  <sheetFormatPr baseColWidth="10" defaultRowHeight="15" x14ac:dyDescent="0.25"/>
  <cols>
    <col min="1" max="1" width="13.7109375" style="3" bestFit="1" customWidth="1"/>
    <col min="2" max="2" width="11.42578125" style="3"/>
    <col min="3" max="3" width="41.7109375" style="3" customWidth="1"/>
    <col min="4" max="4" width="11.42578125" style="3"/>
    <col min="5" max="5" width="11.42578125" style="3" customWidth="1"/>
    <col min="6" max="6" width="9.5703125" style="3" customWidth="1"/>
    <col min="7" max="7" width="12.140625" style="3" customWidth="1"/>
    <col min="8" max="8" width="11.42578125" style="3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3" x14ac:dyDescent="0.25">
      <c r="A1" s="168" t="s">
        <v>537</v>
      </c>
      <c r="B1" s="168"/>
      <c r="C1" s="168"/>
    </row>
    <row r="2" spans="1:13" x14ac:dyDescent="0.25">
      <c r="A2" s="391" t="s">
        <v>538</v>
      </c>
    </row>
    <row r="3" spans="1:13" x14ac:dyDescent="0.25">
      <c r="A3" s="168"/>
    </row>
    <row r="4" spans="1:13" ht="15.75" thickBot="1" x14ac:dyDescent="0.3"/>
    <row r="5" spans="1:13" ht="15" customHeight="1" x14ac:dyDescent="0.25">
      <c r="A5" s="179"/>
      <c r="B5" s="2"/>
      <c r="C5" s="1"/>
      <c r="D5" s="455" t="s">
        <v>539</v>
      </c>
      <c r="E5" s="456"/>
      <c r="F5" s="456"/>
      <c r="G5" s="456"/>
      <c r="H5" s="457"/>
      <c r="I5" s="458" t="s">
        <v>540</v>
      </c>
      <c r="J5" s="459"/>
      <c r="K5" s="459"/>
      <c r="L5" s="459"/>
      <c r="M5" s="460"/>
    </row>
    <row r="6" spans="1:13" ht="24" x14ac:dyDescent="0.25">
      <c r="A6" s="180" t="s">
        <v>459</v>
      </c>
      <c r="B6" s="390" t="s">
        <v>478</v>
      </c>
      <c r="C6" s="169"/>
      <c r="D6" s="122" t="s">
        <v>456</v>
      </c>
      <c r="E6" s="142" t="s">
        <v>457</v>
      </c>
      <c r="F6" s="142" t="s">
        <v>2</v>
      </c>
      <c r="G6" s="142" t="s">
        <v>577</v>
      </c>
      <c r="H6" s="143" t="s">
        <v>3</v>
      </c>
      <c r="I6" s="122" t="s">
        <v>456</v>
      </c>
      <c r="J6" s="142" t="s">
        <v>457</v>
      </c>
      <c r="K6" s="142" t="s">
        <v>2</v>
      </c>
      <c r="L6" s="142" t="s">
        <v>577</v>
      </c>
      <c r="M6" s="148" t="s">
        <v>3</v>
      </c>
    </row>
    <row r="7" spans="1:13" ht="33.75" x14ac:dyDescent="0.25">
      <c r="A7" s="383"/>
      <c r="B7" s="171"/>
      <c r="C7" s="170"/>
      <c r="D7" s="144" t="s">
        <v>134</v>
      </c>
      <c r="E7" s="385" t="s">
        <v>473</v>
      </c>
      <c r="F7" s="145" t="s">
        <v>4</v>
      </c>
      <c r="G7" s="146" t="s">
        <v>134</v>
      </c>
      <c r="H7" s="147" t="s">
        <v>134</v>
      </c>
      <c r="I7" s="144" t="s">
        <v>135</v>
      </c>
      <c r="J7" s="385" t="s">
        <v>586</v>
      </c>
      <c r="K7" s="145" t="s">
        <v>4</v>
      </c>
      <c r="L7" s="146" t="s">
        <v>136</v>
      </c>
      <c r="M7" s="149" t="s">
        <v>136</v>
      </c>
    </row>
    <row r="8" spans="1:13" x14ac:dyDescent="0.25">
      <c r="A8" s="382" t="s">
        <v>133</v>
      </c>
      <c r="B8" s="8"/>
      <c r="C8" s="4" t="s">
        <v>463</v>
      </c>
      <c r="D8" s="7"/>
      <c r="E8" s="8"/>
      <c r="F8" s="5"/>
      <c r="G8" s="6"/>
      <c r="H8" s="4"/>
      <c r="I8" s="123"/>
      <c r="J8" s="124"/>
      <c r="K8" s="124"/>
      <c r="L8" s="124"/>
      <c r="M8" s="158"/>
    </row>
    <row r="9" spans="1:13" ht="15.75" x14ac:dyDescent="0.25">
      <c r="A9" s="384" t="s">
        <v>458</v>
      </c>
      <c r="B9" s="172">
        <v>0</v>
      </c>
      <c r="C9" s="9" t="s">
        <v>461</v>
      </c>
      <c r="D9" s="133">
        <v>3896.7274730000004</v>
      </c>
      <c r="E9" s="133">
        <v>1874.1929630000004</v>
      </c>
      <c r="F9" s="133">
        <v>159.87526600000004</v>
      </c>
      <c r="G9" s="133">
        <v>108.16137300000001</v>
      </c>
      <c r="H9" s="152">
        <f>D9+E9+F9*1.9+G9</f>
        <v>6182.8448144000004</v>
      </c>
      <c r="I9" s="125">
        <v>84.487199999999575</v>
      </c>
      <c r="J9" s="126">
        <v>108.47526800000037</v>
      </c>
      <c r="K9" s="126">
        <v>9.0188400000000115</v>
      </c>
      <c r="L9" s="126">
        <v>3.9747189999999932</v>
      </c>
      <c r="M9" s="159">
        <f>I9+J9+K9*1.9+L9</f>
        <v>214.07298299999997</v>
      </c>
    </row>
    <row r="10" spans="1:13" ht="30" customHeight="1" x14ac:dyDescent="0.25">
      <c r="A10" s="452" t="s">
        <v>462</v>
      </c>
      <c r="B10" s="173">
        <v>1</v>
      </c>
      <c r="C10" s="10" t="s">
        <v>466</v>
      </c>
      <c r="D10" s="134">
        <v>599.06333500000119</v>
      </c>
      <c r="E10" s="135">
        <v>1436.7520749999999</v>
      </c>
      <c r="F10" s="135">
        <v>103.70826700000012</v>
      </c>
      <c r="G10" s="135">
        <v>30.122044000000002</v>
      </c>
      <c r="H10" s="153">
        <f t="shared" ref="H10:H13" si="0">D10+E10+F10*1.9+G10</f>
        <v>2262.9831613000015</v>
      </c>
      <c r="I10" s="127">
        <v>23.847234000003482</v>
      </c>
      <c r="J10" s="128">
        <v>-31.458993999999393</v>
      </c>
      <c r="K10" s="128">
        <v>-2.1997429999998417</v>
      </c>
      <c r="L10" s="128">
        <v>-1.051259999999985</v>
      </c>
      <c r="M10" s="160">
        <f>I10+J10+K10*1.9+L10</f>
        <v>-12.842531699995595</v>
      </c>
    </row>
    <row r="11" spans="1:13" ht="15.75" x14ac:dyDescent="0.25">
      <c r="A11" s="453"/>
      <c r="B11" s="174">
        <v>2</v>
      </c>
      <c r="C11" s="11" t="s">
        <v>467</v>
      </c>
      <c r="D11" s="136">
        <v>223.788826</v>
      </c>
      <c r="E11" s="137">
        <v>216.983721</v>
      </c>
      <c r="F11" s="137">
        <v>14.572837</v>
      </c>
      <c r="G11" s="137">
        <v>5.5689459999999995</v>
      </c>
      <c r="H11" s="154">
        <f t="shared" si="0"/>
        <v>474.02988329999999</v>
      </c>
      <c r="I11" s="125">
        <v>-35.886396000000019</v>
      </c>
      <c r="J11" s="126">
        <v>2.6718010000000163</v>
      </c>
      <c r="K11" s="126">
        <v>-2.7755879999999991</v>
      </c>
      <c r="L11" s="126">
        <v>2.5636049999999999</v>
      </c>
      <c r="M11" s="159">
        <f>I11+J11+K11*1.9+L11</f>
        <v>-35.924607199999997</v>
      </c>
    </row>
    <row r="12" spans="1:13" ht="26.25" x14ac:dyDescent="0.25">
      <c r="A12" s="454"/>
      <c r="B12" s="173" t="s">
        <v>5</v>
      </c>
      <c r="C12" s="386" t="s">
        <v>475</v>
      </c>
      <c r="D12" s="138">
        <v>11.513956999999998</v>
      </c>
      <c r="E12" s="133">
        <v>394.77292800000004</v>
      </c>
      <c r="F12" s="133">
        <v>10.259042000000001</v>
      </c>
      <c r="G12" s="133">
        <v>3.8476400000000002</v>
      </c>
      <c r="H12" s="155">
        <f t="shared" si="0"/>
        <v>429.62670480000003</v>
      </c>
      <c r="I12" s="129">
        <v>-43.035750000000007</v>
      </c>
      <c r="J12" s="130">
        <v>-12.365782000000024</v>
      </c>
      <c r="K12" s="130">
        <v>-4.9655979999999982</v>
      </c>
      <c r="L12" s="130">
        <v>1.3338810000000003</v>
      </c>
      <c r="M12" s="161">
        <f>I12+J12+K12*1.9+L12</f>
        <v>-63.502287200000033</v>
      </c>
    </row>
    <row r="13" spans="1:13" ht="15.75" x14ac:dyDescent="0.25">
      <c r="A13" s="181"/>
      <c r="B13" s="175"/>
      <c r="C13" s="12" t="s">
        <v>464</v>
      </c>
      <c r="D13" s="139">
        <f>SUM(D10:D12)</f>
        <v>834.36611800000117</v>
      </c>
      <c r="E13" s="139">
        <f t="shared" ref="E13:G13" si="1">SUM(E10:E12)</f>
        <v>2048.5087239999998</v>
      </c>
      <c r="F13" s="139">
        <f t="shared" si="1"/>
        <v>128.54014600000011</v>
      </c>
      <c r="G13" s="139">
        <f t="shared" si="1"/>
        <v>39.538629999999998</v>
      </c>
      <c r="H13" s="152">
        <f t="shared" si="0"/>
        <v>3166.6397494000012</v>
      </c>
      <c r="I13" s="125">
        <f>SUM(I10:I12)</f>
        <v>-55.074911999996544</v>
      </c>
      <c r="J13" s="126">
        <f>SUM(J10:J12)</f>
        <v>-41.152974999999401</v>
      </c>
      <c r="K13" s="126">
        <f>SUM(K10:K12)</f>
        <v>-9.9409289999998389</v>
      </c>
      <c r="L13" s="126">
        <f>SUM(L10:L12)</f>
        <v>2.8462260000000152</v>
      </c>
      <c r="M13" s="159">
        <f>SUM(M10:M12)</f>
        <v>-112.26942609999563</v>
      </c>
    </row>
    <row r="14" spans="1:13" ht="15.75" customHeight="1" x14ac:dyDescent="0.25">
      <c r="A14" s="452" t="s">
        <v>460</v>
      </c>
      <c r="B14" s="173">
        <v>4</v>
      </c>
      <c r="C14" s="386" t="s">
        <v>468</v>
      </c>
      <c r="D14" s="134">
        <v>135.09275245529744</v>
      </c>
      <c r="E14" s="135">
        <v>56.68878564799131</v>
      </c>
      <c r="F14" s="135">
        <v>8.1897824528856074</v>
      </c>
      <c r="G14" s="135">
        <v>1.1483109785078982</v>
      </c>
      <c r="H14" s="153">
        <f>D14+E14+F14*1.9+G14</f>
        <v>208.49043574227932</v>
      </c>
      <c r="I14" s="127">
        <v>-38.73046048486222</v>
      </c>
      <c r="J14" s="128">
        <v>-44.259693190009202</v>
      </c>
      <c r="K14" s="128">
        <v>0.72927029033020307</v>
      </c>
      <c r="L14" s="128">
        <v>-3.6570013976942723</v>
      </c>
      <c r="M14" s="160">
        <f>I14+J14+K14*1.9+L14</f>
        <v>-85.261541520938309</v>
      </c>
    </row>
    <row r="15" spans="1:13" ht="26.25" x14ac:dyDescent="0.25">
      <c r="A15" s="453"/>
      <c r="B15" s="173">
        <v>5</v>
      </c>
      <c r="C15" s="386" t="s">
        <v>578</v>
      </c>
      <c r="D15" s="136">
        <v>187.56183699999997</v>
      </c>
      <c r="E15" s="137">
        <v>127.21693900000004</v>
      </c>
      <c r="F15" s="137">
        <v>13.629539000000001</v>
      </c>
      <c r="G15" s="137">
        <v>1.7336119999999999</v>
      </c>
      <c r="H15" s="154">
        <f t="shared" ref="H15:H24" si="2">D15+E15+F15*1.9+G15</f>
        <v>342.4085121</v>
      </c>
      <c r="I15" s="125">
        <v>31.581469000000027</v>
      </c>
      <c r="J15" s="126">
        <v>25.268886000000052</v>
      </c>
      <c r="K15" s="126">
        <v>3.8022670000000005</v>
      </c>
      <c r="L15" s="126">
        <v>0.63833699999999993</v>
      </c>
      <c r="M15" s="159">
        <f>I15+J15+K15*1.9+L15</f>
        <v>64.712999300000092</v>
      </c>
    </row>
    <row r="16" spans="1:13" ht="26.25" x14ac:dyDescent="0.25">
      <c r="A16" s="453"/>
      <c r="B16" s="173" t="s">
        <v>6</v>
      </c>
      <c r="C16" s="386" t="s">
        <v>469</v>
      </c>
      <c r="D16" s="136">
        <v>14.54433</v>
      </c>
      <c r="E16" s="137">
        <v>1.125653085104936</v>
      </c>
      <c r="F16" s="137">
        <v>0.19855912768</v>
      </c>
      <c r="G16" s="137"/>
      <c r="H16" s="154">
        <f t="shared" si="2"/>
        <v>16.047245427696936</v>
      </c>
      <c r="I16" s="125">
        <v>12.640084095112936</v>
      </c>
      <c r="J16" s="126">
        <v>0.9890710688737081</v>
      </c>
      <c r="K16" s="126">
        <v>0.17855912768000001</v>
      </c>
      <c r="L16" s="126">
        <v>0</v>
      </c>
      <c r="M16" s="159">
        <f>I16+J16+K16*1.9+L16</f>
        <v>13.968417506578644</v>
      </c>
    </row>
    <row r="17" spans="1:13" ht="26.25" x14ac:dyDescent="0.25">
      <c r="A17" s="453"/>
      <c r="B17" s="172" t="s">
        <v>7</v>
      </c>
      <c r="C17" s="386" t="s">
        <v>470</v>
      </c>
      <c r="D17" s="138">
        <v>155</v>
      </c>
      <c r="E17" s="133">
        <v>90</v>
      </c>
      <c r="F17" s="133"/>
      <c r="G17" s="133"/>
      <c r="H17" s="155">
        <f t="shared" si="2"/>
        <v>245</v>
      </c>
      <c r="I17" s="125">
        <v>25</v>
      </c>
      <c r="J17" s="126">
        <v>40</v>
      </c>
      <c r="K17" s="126">
        <v>0</v>
      </c>
      <c r="L17" s="126">
        <v>0</v>
      </c>
      <c r="M17" s="159">
        <f>I17+J17+K17*1.9+L17</f>
        <v>65</v>
      </c>
    </row>
    <row r="18" spans="1:13" ht="26.25" x14ac:dyDescent="0.25">
      <c r="A18" s="453"/>
      <c r="B18" s="176"/>
      <c r="C18" s="387" t="s">
        <v>517</v>
      </c>
      <c r="D18" s="139">
        <f>SUM(D14:D17)</f>
        <v>492.19891945529741</v>
      </c>
      <c r="E18" s="139">
        <f>SUM(E14:E17)</f>
        <v>275.03137773309629</v>
      </c>
      <c r="F18" s="139">
        <f>SUM(F14:F17)</f>
        <v>22.01788058056561</v>
      </c>
      <c r="G18" s="139">
        <f>SUM(G14:G17)</f>
        <v>2.8819229785078981</v>
      </c>
      <c r="H18" s="156">
        <f t="shared" si="2"/>
        <v>811.94619326997622</v>
      </c>
      <c r="I18" s="131">
        <f>SUM(I14:I17)</f>
        <v>30.491092610250742</v>
      </c>
      <c r="J18" s="132">
        <f>SUM(J14:J17)</f>
        <v>21.998263878864559</v>
      </c>
      <c r="K18" s="132">
        <f>SUM(K14:K17)</f>
        <v>4.7100964180102034</v>
      </c>
      <c r="L18" s="132">
        <f>SUM(L14:L17)</f>
        <v>-3.0186643976942724</v>
      </c>
      <c r="M18" s="162">
        <f>SUM(M14:M17)</f>
        <v>58.41987528564043</v>
      </c>
    </row>
    <row r="19" spans="1:13" ht="15.75" x14ac:dyDescent="0.25">
      <c r="A19" s="453"/>
      <c r="B19" s="177"/>
      <c r="C19" s="13" t="s">
        <v>465</v>
      </c>
      <c r="D19" s="136"/>
      <c r="E19" s="137"/>
      <c r="F19" s="137"/>
      <c r="G19" s="137"/>
      <c r="H19" s="154"/>
      <c r="I19" s="127" t="s">
        <v>67</v>
      </c>
      <c r="J19" s="128"/>
      <c r="K19" s="128"/>
      <c r="L19" s="128"/>
      <c r="M19" s="160"/>
    </row>
    <row r="20" spans="1:13" ht="15.75" x14ac:dyDescent="0.25">
      <c r="A20" s="453"/>
      <c r="B20" s="173">
        <v>4</v>
      </c>
      <c r="C20" s="11" t="s">
        <v>468</v>
      </c>
      <c r="D20" s="136">
        <v>511.15322105084806</v>
      </c>
      <c r="E20" s="137">
        <v>98.628436912225354</v>
      </c>
      <c r="F20" s="137">
        <v>9.6137164235707768</v>
      </c>
      <c r="G20" s="137">
        <v>2.5206</v>
      </c>
      <c r="H20" s="154">
        <f>D20+E20+F20*1.9+G20</f>
        <v>630.56831916785779</v>
      </c>
      <c r="I20" s="125">
        <v>100.04837305084811</v>
      </c>
      <c r="J20" s="126">
        <v>-33.901554087774642</v>
      </c>
      <c r="K20" s="126">
        <v>3.7695064235707765</v>
      </c>
      <c r="L20" s="126">
        <v>-0.57790199999999992</v>
      </c>
      <c r="M20" s="159">
        <f>I20+J20+K20*1.9+L20</f>
        <v>72.730979167857953</v>
      </c>
    </row>
    <row r="21" spans="1:13" ht="26.25" x14ac:dyDescent="0.25">
      <c r="A21" s="453"/>
      <c r="B21" s="173">
        <v>5</v>
      </c>
      <c r="C21" s="386" t="s">
        <v>471</v>
      </c>
      <c r="D21" s="136">
        <v>59.008187544061933</v>
      </c>
      <c r="E21" s="137">
        <v>136.54964131588531</v>
      </c>
      <c r="F21" s="137">
        <v>3.4194971597640005</v>
      </c>
      <c r="G21" s="137">
        <v>5.244127069938</v>
      </c>
      <c r="H21" s="154">
        <f>D21+E21+F21*1.9+G21</f>
        <v>207.29900053343684</v>
      </c>
      <c r="I21" s="125">
        <v>-64.903605455938077</v>
      </c>
      <c r="J21" s="126">
        <v>1.6998053158852997</v>
      </c>
      <c r="K21" s="126">
        <v>-2.8970388402359997</v>
      </c>
      <c r="L21" s="126">
        <v>-0.58427293006199932</v>
      </c>
      <c r="M21" s="159">
        <f t="shared" ref="M21:M22" si="3">I21+J21+K21*1.9+L21</f>
        <v>-69.292446866563182</v>
      </c>
    </row>
    <row r="22" spans="1:13" ht="26.25" x14ac:dyDescent="0.25">
      <c r="A22" s="454"/>
      <c r="B22" s="172" t="s">
        <v>6</v>
      </c>
      <c r="C22" s="386" t="s">
        <v>516</v>
      </c>
      <c r="D22" s="138">
        <v>108.97023200000001</v>
      </c>
      <c r="E22" s="133">
        <v>95.064468000000019</v>
      </c>
      <c r="F22" s="133">
        <v>1.22</v>
      </c>
      <c r="G22" s="133">
        <v>12.009450000000003</v>
      </c>
      <c r="H22" s="155">
        <f>D22+E22+F22*1.9+G22</f>
        <v>218.36215000000007</v>
      </c>
      <c r="I22" s="129">
        <v>54.750232000000011</v>
      </c>
      <c r="J22" s="130">
        <v>18.22856800000001</v>
      </c>
      <c r="K22" s="130">
        <v>-1.042</v>
      </c>
      <c r="L22" s="130">
        <v>1.4395600000000002</v>
      </c>
      <c r="M22" s="159">
        <f t="shared" si="3"/>
        <v>72.438560000000024</v>
      </c>
    </row>
    <row r="23" spans="1:13" ht="26.25" x14ac:dyDescent="0.25">
      <c r="A23" s="181"/>
      <c r="B23" s="176"/>
      <c r="C23" s="387" t="s">
        <v>518</v>
      </c>
      <c r="D23" s="139">
        <f>SUM(D20:D22)</f>
        <v>679.13164059490998</v>
      </c>
      <c r="E23" s="139">
        <f>SUM(E20:E22)</f>
        <v>330.24254622811071</v>
      </c>
      <c r="F23" s="139">
        <f>SUM(F20:F22)</f>
        <v>14.253213583334778</v>
      </c>
      <c r="G23" s="139">
        <f>SUM(G20:G22)</f>
        <v>19.774177069938002</v>
      </c>
      <c r="H23" s="156">
        <f t="shared" si="2"/>
        <v>1056.2294697012949</v>
      </c>
      <c r="I23" s="131">
        <f>SUM(I20:I22)</f>
        <v>89.894999594910047</v>
      </c>
      <c r="J23" s="132">
        <f>SUM(J20:J22)</f>
        <v>-13.973180771889332</v>
      </c>
      <c r="K23" s="132">
        <f>SUM(K20:K22)</f>
        <v>-0.16953241666522323</v>
      </c>
      <c r="L23" s="132">
        <f>SUM(L20:L22)</f>
        <v>0.27738506993800094</v>
      </c>
      <c r="M23" s="162">
        <f>SUM(M20:M22)</f>
        <v>75.877092301294795</v>
      </c>
    </row>
    <row r="24" spans="1:13" ht="60.75" customHeight="1" x14ac:dyDescent="0.25">
      <c r="A24" s="389" t="s">
        <v>476</v>
      </c>
      <c r="B24" s="172" t="s">
        <v>8</v>
      </c>
      <c r="C24" s="394" t="s">
        <v>484</v>
      </c>
      <c r="D24" s="138">
        <v>1330</v>
      </c>
      <c r="E24" s="133">
        <v>1490</v>
      </c>
      <c r="F24" s="133"/>
      <c r="G24" s="133">
        <v>120</v>
      </c>
      <c r="H24" s="155">
        <f t="shared" si="2"/>
        <v>2940</v>
      </c>
      <c r="I24" s="129">
        <v>35</v>
      </c>
      <c r="J24" s="130">
        <v>300</v>
      </c>
      <c r="K24" s="130">
        <v>0</v>
      </c>
      <c r="L24" s="130">
        <v>15</v>
      </c>
      <c r="M24" s="161">
        <f>I24+J24+K24*1.9+L24</f>
        <v>350</v>
      </c>
    </row>
    <row r="25" spans="1:13" s="168" customFormat="1" ht="15.75" x14ac:dyDescent="0.25">
      <c r="A25" s="180"/>
      <c r="B25" s="177"/>
      <c r="C25" s="14" t="s">
        <v>472</v>
      </c>
      <c r="D25" s="164">
        <f>D9+D13+D18+D23+D24</f>
        <v>7232.4241510502088</v>
      </c>
      <c r="E25" s="165">
        <f>E9+E13+E18+E23+E24</f>
        <v>6017.9756109612072</v>
      </c>
      <c r="F25" s="165">
        <f>F9+F13+F18+F23+F24</f>
        <v>324.68650616390056</v>
      </c>
      <c r="G25" s="165">
        <f>G9+G13+G18+G23+G24</f>
        <v>290.3561030484459</v>
      </c>
      <c r="H25" s="154">
        <f>D25+E25+F25*1.9+G25</f>
        <v>14157.660226771273</v>
      </c>
      <c r="I25" s="166">
        <f>I9+I13+I18+I23+I24</f>
        <v>184.79838020516382</v>
      </c>
      <c r="J25" s="167">
        <f>J9+J13+J18+J23+J24</f>
        <v>375.34737610697618</v>
      </c>
      <c r="K25" s="167">
        <f>K9+K13+K18+K23+K24</f>
        <v>3.6184750013451525</v>
      </c>
      <c r="L25" s="167">
        <f>L9+L13+L18+L23+L24</f>
        <v>19.079665672243738</v>
      </c>
      <c r="M25" s="160">
        <f>M9+M13+M18+M23+M24</f>
        <v>586.10052448693955</v>
      </c>
    </row>
    <row r="26" spans="1:13" ht="27" thickBot="1" x14ac:dyDescent="0.3">
      <c r="A26" s="182"/>
      <c r="B26" s="178"/>
      <c r="C26" s="388" t="s">
        <v>474</v>
      </c>
      <c r="D26" s="140">
        <f t="shared" ref="D26:M26" si="4">D25-D9</f>
        <v>3335.6966780502084</v>
      </c>
      <c r="E26" s="141">
        <f t="shared" si="4"/>
        <v>4143.7826479612067</v>
      </c>
      <c r="F26" s="141">
        <f t="shared" si="4"/>
        <v>164.81124016390052</v>
      </c>
      <c r="G26" s="141">
        <f t="shared" si="4"/>
        <v>182.19473004844588</v>
      </c>
      <c r="H26" s="157">
        <f t="shared" si="4"/>
        <v>7974.8154123712729</v>
      </c>
      <c r="I26" s="150">
        <f t="shared" si="4"/>
        <v>100.31118020516425</v>
      </c>
      <c r="J26" s="151">
        <f t="shared" si="4"/>
        <v>266.87210810697582</v>
      </c>
      <c r="K26" s="151">
        <f t="shared" si="4"/>
        <v>-5.400364998654859</v>
      </c>
      <c r="L26" s="151">
        <f t="shared" si="4"/>
        <v>15.104946672243745</v>
      </c>
      <c r="M26" s="163">
        <f t="shared" si="4"/>
        <v>372.02754148693958</v>
      </c>
    </row>
    <row r="27" spans="1:13" x14ac:dyDescent="0.25">
      <c r="A27" s="120" t="s">
        <v>483</v>
      </c>
    </row>
    <row r="28" spans="1:13" ht="21" x14ac:dyDescent="0.35">
      <c r="E28" s="15"/>
      <c r="F28" s="15"/>
      <c r="G28" s="15"/>
      <c r="H28" s="15"/>
    </row>
    <row r="32" spans="1:13" x14ac:dyDescent="0.25">
      <c r="C32" s="119"/>
      <c r="D32" s="119"/>
      <c r="E32" s="119"/>
      <c r="F32" s="119"/>
    </row>
    <row r="33" spans="3:7" x14ac:dyDescent="0.25">
      <c r="C33" s="118"/>
      <c r="D33" s="183"/>
      <c r="E33" s="118"/>
      <c r="F33" s="118"/>
    </row>
    <row r="34" spans="3:7" x14ac:dyDescent="0.25">
      <c r="D34" s="120"/>
    </row>
    <row r="35" spans="3:7" x14ac:dyDescent="0.25">
      <c r="D35" s="120"/>
    </row>
    <row r="36" spans="3:7" x14ac:dyDescent="0.25">
      <c r="C36" s="119"/>
      <c r="D36" s="185"/>
      <c r="E36" s="184"/>
      <c r="F36" s="119"/>
      <c r="G36" s="120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57" workbookViewId="0">
      <selection activeCell="D77" sqref="D77"/>
    </sheetView>
  </sheetViews>
  <sheetFormatPr baseColWidth="10" defaultColWidth="11.42578125" defaultRowHeight="12" x14ac:dyDescent="0.2"/>
  <cols>
    <col min="1" max="1" width="11.42578125" style="58"/>
    <col min="2" max="2" width="17.5703125" style="58" bestFit="1" customWidth="1"/>
    <col min="3" max="3" width="11.42578125" style="58" customWidth="1"/>
    <col min="4" max="4" width="11.42578125" style="58"/>
    <col min="5" max="5" width="41" style="58" customWidth="1"/>
    <col min="6" max="6" width="21.5703125" style="58" customWidth="1"/>
    <col min="7" max="16384" width="11.42578125" style="58"/>
  </cols>
  <sheetData>
    <row r="1" spans="2:8" ht="15.75" x14ac:dyDescent="0.25">
      <c r="B1" s="300" t="s">
        <v>232</v>
      </c>
    </row>
    <row r="2" spans="2:8" ht="15" x14ac:dyDescent="0.2">
      <c r="B2" s="301" t="s">
        <v>233</v>
      </c>
    </row>
    <row r="3" spans="2:8" ht="12.75" thickBot="1" x14ac:dyDescent="0.25"/>
    <row r="4" spans="2:8" s="80" customFormat="1" ht="24" x14ac:dyDescent="0.2">
      <c r="B4" s="232" t="s">
        <v>9</v>
      </c>
      <c r="C4" s="233" t="s">
        <v>167</v>
      </c>
      <c r="D4" s="20" t="s">
        <v>106</v>
      </c>
      <c r="E4" s="20" t="s">
        <v>541</v>
      </c>
      <c r="F4" s="234" t="s">
        <v>168</v>
      </c>
    </row>
    <row r="5" spans="2:8" s="80" customFormat="1" ht="14.25" thickBot="1" x14ac:dyDescent="0.25">
      <c r="B5" s="235"/>
      <c r="C5" s="236" t="s">
        <v>169</v>
      </c>
      <c r="D5" s="61"/>
      <c r="E5" s="61"/>
      <c r="F5" s="237" t="s">
        <v>170</v>
      </c>
    </row>
    <row r="6" spans="2:8" s="80" customFormat="1" ht="13.5" x14ac:dyDescent="0.2">
      <c r="B6" s="238" t="s">
        <v>551</v>
      </c>
      <c r="C6" s="239">
        <v>46.03</v>
      </c>
      <c r="D6" s="240">
        <v>1997</v>
      </c>
      <c r="E6" s="241" t="s">
        <v>171</v>
      </c>
      <c r="F6" s="242">
        <v>218</v>
      </c>
    </row>
    <row r="7" spans="2:8" s="80" customFormat="1" x14ac:dyDescent="0.2">
      <c r="B7" s="243" t="s">
        <v>29</v>
      </c>
      <c r="C7" s="244">
        <v>8.9891000000000005</v>
      </c>
      <c r="D7" s="245">
        <v>1990</v>
      </c>
      <c r="E7" s="246" t="s">
        <v>171</v>
      </c>
      <c r="F7" s="247" t="s">
        <v>172</v>
      </c>
    </row>
    <row r="8" spans="2:8" s="80" customFormat="1" x14ac:dyDescent="0.2">
      <c r="B8" s="243" t="s">
        <v>30</v>
      </c>
      <c r="C8" s="244">
        <v>48.480152999999994</v>
      </c>
      <c r="D8" s="245">
        <v>1998</v>
      </c>
      <c r="E8" s="246" t="s">
        <v>454</v>
      </c>
      <c r="F8" s="247">
        <v>203</v>
      </c>
      <c r="H8" s="79"/>
    </row>
    <row r="9" spans="2:8" s="80" customFormat="1" x14ac:dyDescent="0.2">
      <c r="B9" s="243" t="s">
        <v>436</v>
      </c>
      <c r="C9" s="244">
        <v>1.52</v>
      </c>
      <c r="D9" s="245">
        <v>2010</v>
      </c>
      <c r="E9" s="246" t="s">
        <v>201</v>
      </c>
      <c r="F9" s="247" t="s">
        <v>418</v>
      </c>
      <c r="H9" s="79"/>
    </row>
    <row r="10" spans="2:8" x14ac:dyDescent="0.2">
      <c r="B10" s="243" t="s">
        <v>31</v>
      </c>
      <c r="C10" s="244">
        <v>70.694372999999999</v>
      </c>
      <c r="D10" s="245">
        <v>1967</v>
      </c>
      <c r="E10" s="246" t="s">
        <v>173</v>
      </c>
      <c r="F10" s="248" t="s">
        <v>174</v>
      </c>
      <c r="H10" s="66"/>
    </row>
    <row r="11" spans="2:8" x14ac:dyDescent="0.2">
      <c r="B11" s="243" t="s">
        <v>32</v>
      </c>
      <c r="C11" s="244">
        <v>0.91344150000000013</v>
      </c>
      <c r="D11" s="245">
        <v>1989</v>
      </c>
      <c r="E11" s="246" t="s">
        <v>175</v>
      </c>
      <c r="F11" s="247" t="s">
        <v>32</v>
      </c>
      <c r="H11" s="66"/>
    </row>
    <row r="12" spans="2:8" x14ac:dyDescent="0.2">
      <c r="B12" s="243" t="s">
        <v>33</v>
      </c>
      <c r="C12" s="244">
        <v>65.748722299999997</v>
      </c>
      <c r="D12" s="245">
        <v>1980</v>
      </c>
      <c r="E12" s="246" t="s">
        <v>554</v>
      </c>
      <c r="F12" s="247" t="s">
        <v>33</v>
      </c>
      <c r="H12" s="66"/>
    </row>
    <row r="13" spans="2:8" ht="13.5" x14ac:dyDescent="0.2">
      <c r="B13" s="243" t="s">
        <v>423</v>
      </c>
      <c r="C13" s="244">
        <v>3.6357589999999997</v>
      </c>
      <c r="D13" s="245">
        <v>1992</v>
      </c>
      <c r="E13" s="246" t="s">
        <v>419</v>
      </c>
      <c r="F13" s="247">
        <v>148</v>
      </c>
      <c r="H13" s="66"/>
    </row>
    <row r="14" spans="2:8" ht="13.5" x14ac:dyDescent="0.2">
      <c r="B14" s="243" t="s">
        <v>501</v>
      </c>
      <c r="C14" s="244">
        <v>3.6298659999999998</v>
      </c>
      <c r="D14" s="245">
        <v>2009</v>
      </c>
      <c r="E14" s="246" t="s">
        <v>454</v>
      </c>
      <c r="F14" s="247">
        <v>340</v>
      </c>
      <c r="H14" s="66"/>
    </row>
    <row r="15" spans="2:8" x14ac:dyDescent="0.2">
      <c r="B15" s="243" t="s">
        <v>34</v>
      </c>
      <c r="C15" s="244">
        <v>155.29687730000003</v>
      </c>
      <c r="D15" s="245">
        <v>1984</v>
      </c>
      <c r="E15" s="246" t="s">
        <v>176</v>
      </c>
      <c r="F15" s="248" t="s">
        <v>177</v>
      </c>
      <c r="H15" s="66"/>
    </row>
    <row r="16" spans="2:8" ht="13.5" x14ac:dyDescent="0.2">
      <c r="B16" s="243" t="s">
        <v>502</v>
      </c>
      <c r="C16" s="244">
        <v>29.15</v>
      </c>
      <c r="D16" s="245">
        <v>2007</v>
      </c>
      <c r="E16" s="246" t="s">
        <v>419</v>
      </c>
      <c r="F16" s="248">
        <v>338</v>
      </c>
      <c r="H16" s="66"/>
    </row>
    <row r="17" spans="2:8" x14ac:dyDescent="0.2">
      <c r="B17" s="243" t="s">
        <v>35</v>
      </c>
      <c r="C17" s="244">
        <v>753.38975370000003</v>
      </c>
      <c r="D17" s="245">
        <v>1969</v>
      </c>
      <c r="E17" s="246" t="s">
        <v>178</v>
      </c>
      <c r="F17" s="248" t="s">
        <v>179</v>
      </c>
      <c r="H17" s="66"/>
    </row>
    <row r="18" spans="2:8" x14ac:dyDescent="0.2">
      <c r="B18" s="243" t="s">
        <v>36</v>
      </c>
      <c r="C18" s="244">
        <v>188.6402223</v>
      </c>
      <c r="D18" s="245">
        <v>1970</v>
      </c>
      <c r="E18" s="246" t="s">
        <v>178</v>
      </c>
      <c r="F18" s="248" t="s">
        <v>179</v>
      </c>
      <c r="H18" s="66"/>
    </row>
    <row r="19" spans="2:8" x14ac:dyDescent="0.2">
      <c r="B19" s="243" t="s">
        <v>37</v>
      </c>
      <c r="C19" s="244">
        <v>20.4101693</v>
      </c>
      <c r="D19" s="245">
        <v>1988</v>
      </c>
      <c r="E19" s="246" t="s">
        <v>178</v>
      </c>
      <c r="F19" s="248" t="s">
        <v>179</v>
      </c>
      <c r="H19" s="66"/>
    </row>
    <row r="20" spans="2:8" x14ac:dyDescent="0.2">
      <c r="B20" s="243" t="s">
        <v>38</v>
      </c>
      <c r="C20" s="244">
        <v>0.36529299999999998</v>
      </c>
      <c r="D20" s="245">
        <v>1991</v>
      </c>
      <c r="E20" s="246" t="s">
        <v>180</v>
      </c>
      <c r="F20" s="247" t="s">
        <v>38</v>
      </c>
      <c r="H20" s="66"/>
    </row>
    <row r="21" spans="2:8" x14ac:dyDescent="0.2">
      <c r="B21" s="243" t="s">
        <v>39</v>
      </c>
      <c r="C21" s="244">
        <v>42.734999999999999</v>
      </c>
      <c r="D21" s="245">
        <v>1990</v>
      </c>
      <c r="E21" s="246" t="s">
        <v>171</v>
      </c>
      <c r="F21" s="248" t="s">
        <v>181</v>
      </c>
      <c r="H21" s="66"/>
    </row>
    <row r="22" spans="2:8" ht="13.5" x14ac:dyDescent="0.2">
      <c r="B22" s="243" t="s">
        <v>556</v>
      </c>
      <c r="C22" s="244">
        <v>1.67</v>
      </c>
      <c r="D22" s="245">
        <v>2007</v>
      </c>
      <c r="E22" s="246" t="s">
        <v>171</v>
      </c>
      <c r="F22" s="248" t="s">
        <v>543</v>
      </c>
      <c r="H22" s="66"/>
    </row>
    <row r="23" spans="2:8" x14ac:dyDescent="0.2">
      <c r="B23" s="243" t="s">
        <v>155</v>
      </c>
      <c r="C23" s="244">
        <v>0.5783104</v>
      </c>
      <c r="D23" s="245">
        <v>1985</v>
      </c>
      <c r="E23" s="246" t="s">
        <v>182</v>
      </c>
      <c r="F23" s="247">
        <v>292</v>
      </c>
      <c r="H23" s="66"/>
    </row>
    <row r="24" spans="2:8" x14ac:dyDescent="0.2">
      <c r="B24" s="243" t="s">
        <v>40</v>
      </c>
      <c r="C24" s="244">
        <v>4.9929610000000002</v>
      </c>
      <c r="D24" s="245">
        <v>2004</v>
      </c>
      <c r="E24" s="246" t="s">
        <v>171</v>
      </c>
      <c r="F24" s="247" t="s">
        <v>40</v>
      </c>
      <c r="H24" s="66"/>
    </row>
    <row r="25" spans="2:8" ht="13.5" x14ac:dyDescent="0.2">
      <c r="B25" s="243" t="s">
        <v>557</v>
      </c>
      <c r="C25" s="244">
        <v>35.745086000000001</v>
      </c>
      <c r="D25" s="245">
        <v>1978</v>
      </c>
      <c r="E25" s="246" t="s">
        <v>171</v>
      </c>
      <c r="F25" s="247" t="s">
        <v>552</v>
      </c>
      <c r="H25" s="66"/>
    </row>
    <row r="26" spans="2:8" x14ac:dyDescent="0.2">
      <c r="B26" s="243" t="s">
        <v>41</v>
      </c>
      <c r="C26" s="244">
        <v>63.1490711</v>
      </c>
      <c r="D26" s="245">
        <v>1989</v>
      </c>
      <c r="E26" s="246" t="s">
        <v>183</v>
      </c>
      <c r="F26" s="247">
        <v>153</v>
      </c>
      <c r="H26" s="66"/>
    </row>
    <row r="27" spans="2:8" ht="13.5" x14ac:dyDescent="0.2">
      <c r="B27" s="243" t="s">
        <v>184</v>
      </c>
      <c r="C27" s="244">
        <v>38.133659999999999</v>
      </c>
      <c r="D27" s="245">
        <v>2000</v>
      </c>
      <c r="E27" s="246" t="s">
        <v>185</v>
      </c>
      <c r="F27" s="247">
        <v>229</v>
      </c>
      <c r="H27" s="66"/>
    </row>
    <row r="28" spans="2:8" x14ac:dyDescent="0.2">
      <c r="B28" s="243" t="s">
        <v>43</v>
      </c>
      <c r="C28" s="244">
        <v>131.779</v>
      </c>
      <c r="D28" s="245">
        <v>1991</v>
      </c>
      <c r="E28" s="246" t="s">
        <v>171</v>
      </c>
      <c r="F28" s="247" t="s">
        <v>43</v>
      </c>
      <c r="H28" s="66"/>
    </row>
    <row r="29" spans="2:8" ht="13.5" x14ac:dyDescent="0.2">
      <c r="B29" s="243" t="s">
        <v>186</v>
      </c>
      <c r="C29" s="244">
        <v>28.937790000000003</v>
      </c>
      <c r="D29" s="245">
        <v>1975</v>
      </c>
      <c r="E29" s="246" t="s">
        <v>171</v>
      </c>
      <c r="F29" s="248" t="s">
        <v>187</v>
      </c>
      <c r="H29" s="83"/>
    </row>
    <row r="30" spans="2:8" x14ac:dyDescent="0.2">
      <c r="B30" s="243" t="s">
        <v>44</v>
      </c>
      <c r="C30" s="244">
        <v>398.31758500000001</v>
      </c>
      <c r="D30" s="245">
        <v>1978</v>
      </c>
      <c r="E30" s="246" t="s">
        <v>171</v>
      </c>
      <c r="F30" s="248" t="s">
        <v>188</v>
      </c>
      <c r="H30" s="66"/>
    </row>
    <row r="31" spans="2:8" x14ac:dyDescent="0.2">
      <c r="B31" s="243" t="s">
        <v>45</v>
      </c>
      <c r="C31" s="244">
        <v>148.037228</v>
      </c>
      <c r="D31" s="245">
        <v>1978</v>
      </c>
      <c r="E31" s="246" t="s">
        <v>171</v>
      </c>
      <c r="F31" s="248" t="s">
        <v>188</v>
      </c>
      <c r="H31" s="66"/>
    </row>
    <row r="32" spans="2:8" x14ac:dyDescent="0.2">
      <c r="B32" s="243" t="s">
        <v>46</v>
      </c>
      <c r="C32" s="244">
        <v>23.269661299999999</v>
      </c>
      <c r="D32" s="245">
        <v>1982</v>
      </c>
      <c r="E32" s="246" t="s">
        <v>171</v>
      </c>
      <c r="F32" s="248" t="s">
        <v>189</v>
      </c>
      <c r="H32" s="66"/>
    </row>
    <row r="33" spans="2:8" x14ac:dyDescent="0.2">
      <c r="B33" s="243" t="s">
        <v>47</v>
      </c>
      <c r="C33" s="244">
        <v>46.475718000000001</v>
      </c>
      <c r="D33" s="245">
        <v>1980</v>
      </c>
      <c r="E33" s="246" t="s">
        <v>175</v>
      </c>
      <c r="F33" s="247" t="s">
        <v>190</v>
      </c>
      <c r="H33" s="66"/>
    </row>
    <row r="34" spans="2:8" x14ac:dyDescent="0.2">
      <c r="B34" s="243" t="s">
        <v>98</v>
      </c>
      <c r="C34" s="244">
        <v>234.86176199999997</v>
      </c>
      <c r="D34" s="245">
        <v>1985</v>
      </c>
      <c r="E34" s="246" t="s">
        <v>171</v>
      </c>
      <c r="F34" s="247" t="s">
        <v>98</v>
      </c>
      <c r="H34" s="66"/>
    </row>
    <row r="35" spans="2:8" x14ac:dyDescent="0.2">
      <c r="B35" s="243" t="s">
        <v>48</v>
      </c>
      <c r="C35" s="244">
        <v>51.775906999999989</v>
      </c>
      <c r="D35" s="245">
        <v>1972</v>
      </c>
      <c r="E35" s="246" t="s">
        <v>171</v>
      </c>
      <c r="F35" s="247" t="s">
        <v>191</v>
      </c>
      <c r="H35" s="66"/>
    </row>
    <row r="36" spans="2:8" x14ac:dyDescent="0.2">
      <c r="B36" s="243" t="s">
        <v>49</v>
      </c>
      <c r="C36" s="244">
        <v>12.813183200000001</v>
      </c>
      <c r="D36" s="245">
        <v>1974</v>
      </c>
      <c r="E36" s="246" t="s">
        <v>192</v>
      </c>
      <c r="F36" s="248" t="s">
        <v>193</v>
      </c>
      <c r="H36" s="66"/>
    </row>
    <row r="37" spans="2:8" x14ac:dyDescent="0.2">
      <c r="B37" s="243" t="s">
        <v>50</v>
      </c>
      <c r="C37" s="244">
        <v>22.542363599999998</v>
      </c>
      <c r="D37" s="245">
        <v>1982</v>
      </c>
      <c r="E37" s="246" t="s">
        <v>171</v>
      </c>
      <c r="F37" s="247" t="s">
        <v>50</v>
      </c>
      <c r="H37" s="66"/>
    </row>
    <row r="38" spans="2:8" ht="13.5" x14ac:dyDescent="0.2">
      <c r="B38" s="243" t="s">
        <v>438</v>
      </c>
      <c r="C38" s="244">
        <v>4.3938072999999997</v>
      </c>
      <c r="D38" s="245">
        <v>2009</v>
      </c>
      <c r="E38" s="246" t="s">
        <v>171</v>
      </c>
      <c r="F38" s="247">
        <v>348</v>
      </c>
      <c r="H38" s="66"/>
    </row>
    <row r="39" spans="2:8" x14ac:dyDescent="0.2">
      <c r="B39" s="243" t="s">
        <v>490</v>
      </c>
      <c r="C39" s="244">
        <v>0.1105973</v>
      </c>
      <c r="D39" s="245">
        <v>2008</v>
      </c>
      <c r="E39" s="246" t="s">
        <v>426</v>
      </c>
      <c r="F39" s="247" t="s">
        <v>450</v>
      </c>
      <c r="H39" s="66"/>
    </row>
    <row r="40" spans="2:8" ht="13.5" x14ac:dyDescent="0.2">
      <c r="B40" s="243" t="s">
        <v>558</v>
      </c>
      <c r="C40" s="244">
        <v>25.009573</v>
      </c>
      <c r="D40" s="245">
        <v>2008</v>
      </c>
      <c r="E40" s="246" t="s">
        <v>505</v>
      </c>
      <c r="F40" s="247" t="s">
        <v>555</v>
      </c>
      <c r="H40" s="66"/>
    </row>
    <row r="41" spans="2:8" x14ac:dyDescent="0.2">
      <c r="B41" s="243" t="s">
        <v>493</v>
      </c>
      <c r="C41" s="244">
        <v>1.5363499999999999</v>
      </c>
      <c r="D41" s="245">
        <v>2009</v>
      </c>
      <c r="E41" s="246" t="s">
        <v>505</v>
      </c>
      <c r="F41" s="247" t="s">
        <v>493</v>
      </c>
      <c r="H41" s="66"/>
    </row>
    <row r="42" spans="2:8" x14ac:dyDescent="0.2">
      <c r="B42" s="243" t="s">
        <v>51</v>
      </c>
      <c r="C42" s="244">
        <v>24.647701999999999</v>
      </c>
      <c r="D42" s="245">
        <v>1994</v>
      </c>
      <c r="E42" s="246" t="s">
        <v>173</v>
      </c>
      <c r="F42" s="247" t="s">
        <v>51</v>
      </c>
      <c r="H42" s="66"/>
    </row>
    <row r="43" spans="2:8" ht="13.5" x14ac:dyDescent="0.2">
      <c r="B43" s="243" t="s">
        <v>424</v>
      </c>
      <c r="C43" s="244">
        <v>13.714753300000002</v>
      </c>
      <c r="D43" s="245">
        <v>2008</v>
      </c>
      <c r="E43" s="246" t="s">
        <v>182</v>
      </c>
      <c r="F43" s="247" t="s">
        <v>420</v>
      </c>
      <c r="H43" s="66"/>
    </row>
    <row r="44" spans="2:8" x14ac:dyDescent="0.2">
      <c r="B44" s="243" t="s">
        <v>52</v>
      </c>
      <c r="C44" s="244">
        <v>65.141599999999997</v>
      </c>
      <c r="D44" s="245">
        <v>1997</v>
      </c>
      <c r="E44" s="246" t="s">
        <v>171</v>
      </c>
      <c r="F44" s="247" t="s">
        <v>194</v>
      </c>
      <c r="H44" s="66"/>
    </row>
    <row r="45" spans="2:8" x14ac:dyDescent="0.2">
      <c r="B45" s="243" t="s">
        <v>53</v>
      </c>
      <c r="C45" s="244">
        <v>141.23168200000001</v>
      </c>
      <c r="D45" s="245">
        <v>1994</v>
      </c>
      <c r="E45" s="246" t="s">
        <v>171</v>
      </c>
      <c r="F45" s="247">
        <v>193</v>
      </c>
      <c r="H45" s="66"/>
    </row>
    <row r="46" spans="2:8" ht="13.5" x14ac:dyDescent="0.2">
      <c r="B46" s="243" t="s">
        <v>503</v>
      </c>
      <c r="C46" s="244">
        <v>30.033911000000003</v>
      </c>
      <c r="D46" s="245">
        <v>1978</v>
      </c>
      <c r="E46" s="246" t="s">
        <v>500</v>
      </c>
      <c r="F46" s="247" t="s">
        <v>494</v>
      </c>
      <c r="H46" s="66"/>
    </row>
    <row r="47" spans="2:8" x14ac:dyDescent="0.2">
      <c r="B47" s="243" t="s">
        <v>159</v>
      </c>
      <c r="C47" s="244">
        <v>9.0294410000000003</v>
      </c>
      <c r="D47" s="245">
        <v>1992</v>
      </c>
      <c r="E47" s="246" t="s">
        <v>185</v>
      </c>
      <c r="F47" s="247">
        <v>122</v>
      </c>
      <c r="H47" s="66"/>
    </row>
    <row r="48" spans="2:8" x14ac:dyDescent="0.2">
      <c r="B48" s="243" t="s">
        <v>54</v>
      </c>
      <c r="C48" s="244">
        <v>55.152334999999994</v>
      </c>
      <c r="D48" s="245">
        <v>1987</v>
      </c>
      <c r="E48" s="246" t="s">
        <v>171</v>
      </c>
      <c r="F48" s="247" t="s">
        <v>54</v>
      </c>
      <c r="H48" s="66"/>
    </row>
    <row r="49" spans="2:8" x14ac:dyDescent="0.2">
      <c r="B49" s="243" t="s">
        <v>55</v>
      </c>
      <c r="C49" s="244">
        <v>17.888378999999997</v>
      </c>
      <c r="D49" s="245">
        <v>2001</v>
      </c>
      <c r="E49" s="246" t="s">
        <v>171</v>
      </c>
      <c r="F49" s="247" t="s">
        <v>195</v>
      </c>
      <c r="H49" s="66"/>
    </row>
    <row r="50" spans="2:8" x14ac:dyDescent="0.2">
      <c r="B50" s="243" t="s">
        <v>56</v>
      </c>
      <c r="C50" s="244">
        <v>14.214</v>
      </c>
      <c r="D50" s="245">
        <v>1975</v>
      </c>
      <c r="E50" s="246" t="s">
        <v>196</v>
      </c>
      <c r="F50" s="247" t="s">
        <v>56</v>
      </c>
      <c r="H50" s="66"/>
    </row>
    <row r="51" spans="2:8" x14ac:dyDescent="0.2">
      <c r="B51" s="243" t="s">
        <v>57</v>
      </c>
      <c r="C51" s="244">
        <v>47.136055400000004</v>
      </c>
      <c r="D51" s="245">
        <v>1986</v>
      </c>
      <c r="E51" s="246" t="s">
        <v>171</v>
      </c>
      <c r="F51" s="247" t="s">
        <v>57</v>
      </c>
      <c r="H51" s="66"/>
    </row>
    <row r="52" spans="2:8" x14ac:dyDescent="0.2">
      <c r="B52" s="243" t="s">
        <v>58</v>
      </c>
      <c r="C52" s="244">
        <v>105.0441</v>
      </c>
      <c r="D52" s="245">
        <v>1992</v>
      </c>
      <c r="E52" s="246" t="s">
        <v>171</v>
      </c>
      <c r="F52" s="247" t="s">
        <v>58</v>
      </c>
      <c r="H52" s="66"/>
    </row>
    <row r="53" spans="2:8" x14ac:dyDescent="0.2">
      <c r="B53" s="243" t="s">
        <v>59</v>
      </c>
      <c r="C53" s="244">
        <v>332.00459499999999</v>
      </c>
      <c r="D53" s="245">
        <v>1997</v>
      </c>
      <c r="E53" s="246" t="s">
        <v>176</v>
      </c>
      <c r="F53" s="247" t="s">
        <v>59</v>
      </c>
      <c r="H53" s="66"/>
    </row>
    <row r="54" spans="2:8" x14ac:dyDescent="0.2">
      <c r="B54" s="243" t="s">
        <v>60</v>
      </c>
      <c r="C54" s="244">
        <v>523.82490000000007</v>
      </c>
      <c r="D54" s="245">
        <v>1979</v>
      </c>
      <c r="E54" s="246" t="s">
        <v>171</v>
      </c>
      <c r="F54" s="247" t="s">
        <v>60</v>
      </c>
      <c r="H54" s="66"/>
    </row>
    <row r="55" spans="2:8" x14ac:dyDescent="0.2">
      <c r="B55" s="243" t="s">
        <v>61</v>
      </c>
      <c r="C55" s="244">
        <v>83.758199999999988</v>
      </c>
      <c r="D55" s="245">
        <v>1984</v>
      </c>
      <c r="E55" s="246" t="s">
        <v>171</v>
      </c>
      <c r="F55" s="247" t="s">
        <v>60</v>
      </c>
      <c r="H55" s="66"/>
    </row>
    <row r="56" spans="2:8" x14ac:dyDescent="0.2">
      <c r="B56" s="243" t="s">
        <v>62</v>
      </c>
      <c r="C56" s="244">
        <v>26.625296899999999</v>
      </c>
      <c r="D56" s="245">
        <v>1981</v>
      </c>
      <c r="E56" s="246" t="s">
        <v>171</v>
      </c>
      <c r="F56" s="247" t="s">
        <v>60</v>
      </c>
      <c r="H56" s="66"/>
    </row>
    <row r="57" spans="2:8" x14ac:dyDescent="0.2">
      <c r="B57" s="243" t="s">
        <v>99</v>
      </c>
      <c r="C57" s="244">
        <v>4.2229999999999999</v>
      </c>
      <c r="D57" s="245">
        <v>1991</v>
      </c>
      <c r="E57" s="246" t="s">
        <v>197</v>
      </c>
      <c r="F57" s="247">
        <v>274</v>
      </c>
      <c r="H57" s="66"/>
    </row>
    <row r="58" spans="2:8" x14ac:dyDescent="0.2">
      <c r="B58" s="243" t="s">
        <v>63</v>
      </c>
      <c r="C58" s="244">
        <v>3.5071574999999999</v>
      </c>
      <c r="D58" s="245">
        <v>2001</v>
      </c>
      <c r="E58" s="246" t="s">
        <v>175</v>
      </c>
      <c r="F58" s="247" t="s">
        <v>198</v>
      </c>
      <c r="H58" s="66"/>
    </row>
    <row r="59" spans="2:8" x14ac:dyDescent="0.2">
      <c r="B59" s="243" t="s">
        <v>64</v>
      </c>
      <c r="C59" s="244">
        <v>14.246248</v>
      </c>
      <c r="D59" s="245">
        <v>2003</v>
      </c>
      <c r="E59" s="246" t="s">
        <v>173</v>
      </c>
      <c r="F59" s="247" t="s">
        <v>64</v>
      </c>
      <c r="H59" s="66"/>
    </row>
    <row r="60" spans="2:8" x14ac:dyDescent="0.2">
      <c r="B60" s="243" t="s">
        <v>65</v>
      </c>
      <c r="C60" s="244">
        <v>18.384919</v>
      </c>
      <c r="D60" s="245">
        <v>1982</v>
      </c>
      <c r="E60" s="246" t="s">
        <v>173</v>
      </c>
      <c r="F60" s="248" t="s">
        <v>199</v>
      </c>
      <c r="H60" s="66"/>
    </row>
    <row r="61" spans="2:8" x14ac:dyDescent="0.2">
      <c r="B61" s="243" t="s">
        <v>163</v>
      </c>
      <c r="C61" s="244">
        <v>68.579611900000003</v>
      </c>
      <c r="D61" s="245">
        <v>1998</v>
      </c>
      <c r="E61" s="246" t="s">
        <v>192</v>
      </c>
      <c r="F61" s="247" t="s">
        <v>200</v>
      </c>
      <c r="H61" s="66"/>
    </row>
    <row r="62" spans="2:8" x14ac:dyDescent="0.2">
      <c r="B62" s="243" t="s">
        <v>66</v>
      </c>
      <c r="C62" s="244">
        <v>12.536950000000001</v>
      </c>
      <c r="D62" s="245">
        <v>1990</v>
      </c>
      <c r="E62" s="246" t="s">
        <v>201</v>
      </c>
      <c r="F62" s="247">
        <v>102</v>
      </c>
      <c r="H62" s="66"/>
    </row>
    <row r="63" spans="2:8" x14ac:dyDescent="0.2">
      <c r="B63" s="243" t="s">
        <v>495</v>
      </c>
      <c r="C63" s="244">
        <v>10.429</v>
      </c>
      <c r="D63" s="245">
        <v>2008</v>
      </c>
      <c r="E63" s="246" t="s">
        <v>171</v>
      </c>
      <c r="F63" s="247">
        <v>128</v>
      </c>
      <c r="H63" s="66"/>
    </row>
    <row r="64" spans="2:8" x14ac:dyDescent="0.2">
      <c r="B64" s="243" t="s">
        <v>100</v>
      </c>
      <c r="C64" s="244">
        <v>184.88069999999999</v>
      </c>
      <c r="D64" s="245">
        <v>1974</v>
      </c>
      <c r="E64" s="246" t="s">
        <v>171</v>
      </c>
      <c r="F64" s="247" t="s">
        <v>100</v>
      </c>
      <c r="H64" s="66"/>
    </row>
    <row r="65" spans="2:8" x14ac:dyDescent="0.2">
      <c r="B65" s="243" t="s">
        <v>101</v>
      </c>
      <c r="C65" s="244">
        <v>120.30669399999999</v>
      </c>
      <c r="D65" s="245">
        <v>1981</v>
      </c>
      <c r="E65" s="246" t="s">
        <v>171</v>
      </c>
      <c r="F65" s="247" t="s">
        <v>101</v>
      </c>
      <c r="H65" s="66"/>
    </row>
    <row r="66" spans="2:8" x14ac:dyDescent="0.2">
      <c r="B66" s="243" t="s">
        <v>68</v>
      </c>
      <c r="C66" s="244">
        <v>272.83600000000007</v>
      </c>
      <c r="D66" s="245">
        <v>1979</v>
      </c>
      <c r="E66" s="246" t="s">
        <v>171</v>
      </c>
      <c r="F66" s="247" t="s">
        <v>68</v>
      </c>
      <c r="H66" s="66"/>
    </row>
    <row r="67" spans="2:8" x14ac:dyDescent="0.2">
      <c r="B67" s="243" t="s">
        <v>69</v>
      </c>
      <c r="C67" s="244">
        <v>268.15997870000001</v>
      </c>
      <c r="D67" s="245">
        <v>1984</v>
      </c>
      <c r="E67" s="246" t="s">
        <v>171</v>
      </c>
      <c r="F67" s="247" t="s">
        <v>69</v>
      </c>
      <c r="H67" s="66"/>
    </row>
    <row r="68" spans="2:8" x14ac:dyDescent="0.2">
      <c r="B68" s="243" t="s">
        <v>70</v>
      </c>
      <c r="C68" s="244">
        <v>699.38580320000005</v>
      </c>
      <c r="D68" s="245">
        <v>1974</v>
      </c>
      <c r="E68" s="246" t="s">
        <v>171</v>
      </c>
      <c r="F68" s="247" t="s">
        <v>70</v>
      </c>
      <c r="H68" s="66"/>
    </row>
    <row r="69" spans="2:8" x14ac:dyDescent="0.2">
      <c r="B69" s="243" t="s">
        <v>71</v>
      </c>
      <c r="C69" s="244">
        <v>43.775264999999997</v>
      </c>
      <c r="D69" s="245">
        <v>1977</v>
      </c>
      <c r="E69" s="246" t="s">
        <v>171</v>
      </c>
      <c r="F69" s="248" t="s">
        <v>202</v>
      </c>
      <c r="H69" s="66"/>
    </row>
    <row r="70" spans="2:8" x14ac:dyDescent="0.2">
      <c r="B70" s="243" t="s">
        <v>72</v>
      </c>
      <c r="C70" s="244">
        <v>44.874211000000003</v>
      </c>
      <c r="D70" s="245">
        <v>1976</v>
      </c>
      <c r="E70" s="246" t="s">
        <v>171</v>
      </c>
      <c r="F70" s="247" t="s">
        <v>72</v>
      </c>
      <c r="H70" s="66"/>
    </row>
    <row r="71" spans="2:8" ht="13.5" x14ac:dyDescent="0.2">
      <c r="B71" s="243" t="s">
        <v>504</v>
      </c>
      <c r="C71" s="244">
        <v>12.291</v>
      </c>
      <c r="D71" s="245">
        <v>1992</v>
      </c>
      <c r="E71" s="246" t="s">
        <v>171</v>
      </c>
      <c r="F71" s="247">
        <v>169</v>
      </c>
      <c r="H71" s="66"/>
    </row>
    <row r="72" spans="2:8" x14ac:dyDescent="0.2">
      <c r="B72" s="243" t="s">
        <v>73</v>
      </c>
      <c r="C72" s="244">
        <v>11.2415</v>
      </c>
      <c r="D72" s="245">
        <v>1996</v>
      </c>
      <c r="E72" s="246" t="s">
        <v>171</v>
      </c>
      <c r="F72" s="247" t="s">
        <v>73</v>
      </c>
      <c r="H72" s="66"/>
    </row>
    <row r="73" spans="2:8" x14ac:dyDescent="0.2">
      <c r="B73" s="243" t="s">
        <v>74</v>
      </c>
      <c r="C73" s="244">
        <v>12.443195399999999</v>
      </c>
      <c r="D73" s="245">
        <v>1983</v>
      </c>
      <c r="E73" s="246" t="s">
        <v>192</v>
      </c>
      <c r="F73" s="248" t="s">
        <v>203</v>
      </c>
      <c r="H73" s="66"/>
    </row>
    <row r="74" spans="2:8" x14ac:dyDescent="0.2">
      <c r="B74" s="243" t="s">
        <v>75</v>
      </c>
      <c r="C74" s="244">
        <v>0.34258120000000003</v>
      </c>
      <c r="D74" s="245">
        <v>2007</v>
      </c>
      <c r="E74" s="246" t="s">
        <v>192</v>
      </c>
      <c r="F74" s="247" t="s">
        <v>75</v>
      </c>
      <c r="H74" s="83"/>
    </row>
    <row r="75" spans="2:8" x14ac:dyDescent="0.2">
      <c r="B75" s="243" t="s">
        <v>76</v>
      </c>
      <c r="C75" s="244">
        <v>37.919292800000008</v>
      </c>
      <c r="D75" s="245">
        <v>1970</v>
      </c>
      <c r="E75" s="246" t="s">
        <v>178</v>
      </c>
      <c r="F75" s="247" t="s">
        <v>76</v>
      </c>
      <c r="H75" s="66"/>
    </row>
    <row r="76" spans="2:8" x14ac:dyDescent="0.2">
      <c r="B76" s="243" t="s">
        <v>77</v>
      </c>
      <c r="C76" s="244">
        <v>71.489750000000001</v>
      </c>
      <c r="D76" s="245">
        <v>1987</v>
      </c>
      <c r="E76" s="246" t="s">
        <v>171</v>
      </c>
      <c r="F76" s="248" t="s">
        <v>204</v>
      </c>
      <c r="H76" s="66"/>
    </row>
    <row r="77" spans="2:8" x14ac:dyDescent="0.2">
      <c r="B77" s="243" t="s">
        <v>102</v>
      </c>
      <c r="C77" s="244">
        <v>1755.654835</v>
      </c>
      <c r="D77" s="245">
        <v>1979</v>
      </c>
      <c r="E77" s="246" t="s">
        <v>171</v>
      </c>
      <c r="F77" s="247" t="s">
        <v>102</v>
      </c>
      <c r="H77" s="66"/>
    </row>
    <row r="78" spans="2:8" x14ac:dyDescent="0.2">
      <c r="B78" s="243" t="s">
        <v>103</v>
      </c>
      <c r="C78" s="244">
        <v>5.76</v>
      </c>
      <c r="D78" s="245">
        <v>1990</v>
      </c>
      <c r="E78" s="246" t="s">
        <v>197</v>
      </c>
      <c r="F78" s="247">
        <v>147</v>
      </c>
      <c r="H78" s="66"/>
    </row>
    <row r="79" spans="2:8" x14ac:dyDescent="0.2">
      <c r="B79" s="243" t="s">
        <v>78</v>
      </c>
      <c r="C79" s="244">
        <v>22.150071400000002</v>
      </c>
      <c r="D79" s="245">
        <v>1996</v>
      </c>
      <c r="E79" s="246" t="s">
        <v>171</v>
      </c>
      <c r="F79" s="247">
        <v>190</v>
      </c>
      <c r="H79" s="66"/>
    </row>
    <row r="80" spans="2:8" x14ac:dyDescent="0.2">
      <c r="B80" s="243" t="s">
        <v>79</v>
      </c>
      <c r="C80" s="244">
        <v>91.843703099999999</v>
      </c>
      <c r="D80" s="245">
        <v>1983</v>
      </c>
      <c r="E80" s="246" t="s">
        <v>171</v>
      </c>
      <c r="F80" s="247" t="s">
        <v>79</v>
      </c>
      <c r="H80" s="66"/>
    </row>
    <row r="81" spans="1:8" x14ac:dyDescent="0.2">
      <c r="B81" s="243" t="s">
        <v>80</v>
      </c>
      <c r="C81" s="244">
        <v>94.135087299999981</v>
      </c>
      <c r="D81" s="245">
        <v>1976</v>
      </c>
      <c r="E81" s="246" t="s">
        <v>192</v>
      </c>
      <c r="F81" s="248" t="s">
        <v>205</v>
      </c>
      <c r="H81" s="66"/>
    </row>
    <row r="82" spans="1:8" x14ac:dyDescent="0.2">
      <c r="B82" s="243" t="s">
        <v>81</v>
      </c>
      <c r="C82" s="244">
        <v>7.0451000000000006</v>
      </c>
      <c r="D82" s="245">
        <v>2000</v>
      </c>
      <c r="E82" s="246" t="s">
        <v>171</v>
      </c>
      <c r="F82" s="247">
        <v>128</v>
      </c>
      <c r="H82" s="66"/>
    </row>
    <row r="83" spans="1:8" x14ac:dyDescent="0.2">
      <c r="B83" s="243" t="s">
        <v>82</v>
      </c>
      <c r="C83" s="244">
        <v>5.0245899999999999</v>
      </c>
      <c r="D83" s="245">
        <v>1991</v>
      </c>
      <c r="E83" s="246" t="s">
        <v>506</v>
      </c>
      <c r="F83" s="248" t="s">
        <v>206</v>
      </c>
      <c r="H83" s="66"/>
    </row>
    <row r="84" spans="1:8" ht="13.5" x14ac:dyDescent="0.2">
      <c r="B84" s="243" t="s">
        <v>425</v>
      </c>
      <c r="C84" s="244">
        <v>30.424700000000001</v>
      </c>
      <c r="D84" s="245">
        <v>1985</v>
      </c>
      <c r="E84" s="246" t="s">
        <v>171</v>
      </c>
      <c r="F84" s="247" t="s">
        <v>421</v>
      </c>
      <c r="H84" s="66"/>
    </row>
    <row r="85" spans="1:8" x14ac:dyDescent="0.2">
      <c r="B85" s="243" t="s">
        <v>83</v>
      </c>
      <c r="C85" s="244">
        <v>184.47264319999999</v>
      </c>
      <c r="D85" s="245">
        <v>1975</v>
      </c>
      <c r="E85" s="246" t="s">
        <v>192</v>
      </c>
      <c r="F85" s="247" t="s">
        <v>83</v>
      </c>
      <c r="H85" s="66"/>
    </row>
    <row r="86" spans="1:8" x14ac:dyDescent="0.2">
      <c r="B86" s="243" t="s">
        <v>84</v>
      </c>
      <c r="C86" s="244">
        <v>17.595743599999999</v>
      </c>
      <c r="D86" s="245">
        <v>1984</v>
      </c>
      <c r="E86" s="246" t="s">
        <v>175</v>
      </c>
      <c r="F86" s="248" t="s">
        <v>207</v>
      </c>
      <c r="H86" s="66"/>
    </row>
    <row r="87" spans="1:8" x14ac:dyDescent="0.2">
      <c r="B87" s="243" t="s">
        <v>85</v>
      </c>
      <c r="C87" s="244">
        <v>32.421644100000002</v>
      </c>
      <c r="D87" s="245">
        <v>1981</v>
      </c>
      <c r="E87" s="246" t="s">
        <v>171</v>
      </c>
      <c r="F87" s="247" t="s">
        <v>85</v>
      </c>
      <c r="H87" s="66"/>
    </row>
    <row r="88" spans="1:8" x14ac:dyDescent="0.2">
      <c r="B88" s="243" t="s">
        <v>86</v>
      </c>
      <c r="C88" s="244">
        <v>63.001231999999995</v>
      </c>
      <c r="D88" s="245">
        <v>1981</v>
      </c>
      <c r="E88" s="246" t="s">
        <v>171</v>
      </c>
      <c r="F88" s="248" t="s">
        <v>208</v>
      </c>
      <c r="H88" s="66"/>
    </row>
    <row r="89" spans="1:8" x14ac:dyDescent="0.2">
      <c r="B89" s="243" t="s">
        <v>87</v>
      </c>
      <c r="C89" s="244">
        <v>73.685000000000002</v>
      </c>
      <c r="D89" s="245">
        <v>1986</v>
      </c>
      <c r="E89" s="246" t="s">
        <v>171</v>
      </c>
      <c r="F89" s="248" t="s">
        <v>204</v>
      </c>
      <c r="H89" s="66"/>
    </row>
    <row r="90" spans="1:8" x14ac:dyDescent="0.2">
      <c r="B90" s="243" t="s">
        <v>88</v>
      </c>
      <c r="C90" s="244">
        <v>13.442406</v>
      </c>
      <c r="D90" s="245">
        <v>2003</v>
      </c>
      <c r="E90" s="246" t="s">
        <v>454</v>
      </c>
      <c r="F90" s="247" t="s">
        <v>209</v>
      </c>
      <c r="H90" s="66"/>
    </row>
    <row r="91" spans="1:8" x14ac:dyDescent="0.2">
      <c r="B91" s="243" t="s">
        <v>89</v>
      </c>
      <c r="C91" s="244">
        <v>98.99895140000001</v>
      </c>
      <c r="D91" s="245">
        <v>1986</v>
      </c>
      <c r="E91" s="246" t="s">
        <v>171</v>
      </c>
      <c r="F91" s="247" t="s">
        <v>422</v>
      </c>
      <c r="H91" s="66"/>
    </row>
    <row r="92" spans="1:8" x14ac:dyDescent="0.2">
      <c r="B92" s="243" t="s">
        <v>440</v>
      </c>
      <c r="C92" s="244">
        <v>12.184645999999999</v>
      </c>
      <c r="D92" s="245">
        <v>2008</v>
      </c>
      <c r="E92" s="246" t="s">
        <v>171</v>
      </c>
      <c r="F92" s="247" t="s">
        <v>422</v>
      </c>
      <c r="H92" s="66"/>
    </row>
    <row r="93" spans="1:8" x14ac:dyDescent="0.2">
      <c r="B93" s="243" t="s">
        <v>90</v>
      </c>
      <c r="C93" s="244">
        <v>10.757996</v>
      </c>
      <c r="D93" s="245">
        <v>1994</v>
      </c>
      <c r="E93" s="246" t="s">
        <v>454</v>
      </c>
      <c r="F93" s="247">
        <v>150</v>
      </c>
    </row>
    <row r="94" spans="1:8" x14ac:dyDescent="0.2">
      <c r="B94" s="243" t="s">
        <v>91</v>
      </c>
      <c r="C94" s="244">
        <v>10.813599999999999</v>
      </c>
      <c r="D94" s="245">
        <v>1993</v>
      </c>
      <c r="E94" s="246" t="s">
        <v>171</v>
      </c>
      <c r="F94" s="247" t="s">
        <v>210</v>
      </c>
    </row>
    <row r="95" spans="1:8" ht="13.5" x14ac:dyDescent="0.2">
      <c r="A95" s="81"/>
      <c r="B95" s="243" t="s">
        <v>211</v>
      </c>
      <c r="C95" s="244">
        <v>18.494300000000003</v>
      </c>
      <c r="D95" s="245">
        <v>1987</v>
      </c>
      <c r="E95" s="246" t="s">
        <v>175</v>
      </c>
      <c r="F95" s="247">
        <v>316</v>
      </c>
    </row>
    <row r="96" spans="1:8" ht="12.75" thickBot="1" x14ac:dyDescent="0.25">
      <c r="A96" s="81"/>
      <c r="B96" s="249" t="s">
        <v>94</v>
      </c>
      <c r="C96" s="250">
        <v>398.75158880000004</v>
      </c>
      <c r="D96" s="251">
        <v>1981</v>
      </c>
      <c r="E96" s="252" t="s">
        <v>171</v>
      </c>
      <c r="F96" s="253" t="s">
        <v>94</v>
      </c>
    </row>
    <row r="97" spans="1:7" x14ac:dyDescent="0.2">
      <c r="A97" s="81"/>
      <c r="B97" s="246"/>
      <c r="C97" s="244"/>
      <c r="D97" s="246"/>
      <c r="E97" s="246"/>
      <c r="F97" s="254"/>
    </row>
    <row r="98" spans="1:7" x14ac:dyDescent="0.2">
      <c r="A98" s="81"/>
      <c r="B98" s="246" t="s">
        <v>549</v>
      </c>
      <c r="C98" s="244"/>
      <c r="D98" s="246"/>
      <c r="E98" s="246"/>
      <c r="F98" s="254"/>
    </row>
    <row r="99" spans="1:7" x14ac:dyDescent="0.2">
      <c r="A99" s="81"/>
      <c r="B99" s="81" t="s">
        <v>95</v>
      </c>
      <c r="C99" s="83"/>
      <c r="D99" s="255"/>
      <c r="E99" s="81"/>
      <c r="F99" s="255"/>
    </row>
    <row r="100" spans="1:7" x14ac:dyDescent="0.2">
      <c r="C100" s="66"/>
      <c r="D100" s="256"/>
      <c r="F100" s="256"/>
    </row>
    <row r="101" spans="1:7" x14ac:dyDescent="0.2">
      <c r="B101" s="339" t="s">
        <v>550</v>
      </c>
      <c r="C101" s="339"/>
      <c r="D101" s="339"/>
      <c r="E101" s="339"/>
      <c r="F101" s="339"/>
    </row>
    <row r="102" spans="1:7" x14ac:dyDescent="0.2">
      <c r="B102" s="339" t="s">
        <v>407</v>
      </c>
      <c r="C102" s="339"/>
      <c r="D102" s="339"/>
      <c r="E102" s="339"/>
      <c r="F102" s="339"/>
    </row>
    <row r="103" spans="1:7" x14ac:dyDescent="0.2">
      <c r="B103" s="288"/>
      <c r="C103" s="288"/>
      <c r="D103" s="288"/>
      <c r="E103" s="288"/>
      <c r="F103" s="288"/>
      <c r="G103" s="288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opLeftCell="A76" workbookViewId="0">
      <selection activeCell="B81" sqref="B81"/>
    </sheetView>
  </sheetViews>
  <sheetFormatPr baseColWidth="10" defaultColWidth="11.42578125" defaultRowHeight="12.75" x14ac:dyDescent="0.2"/>
  <cols>
    <col min="1" max="1" width="11.42578125" style="17"/>
    <col min="2" max="2" width="27.42578125" style="17" customWidth="1"/>
    <col min="3" max="6" width="11.42578125" style="17"/>
    <col min="7" max="7" width="8.5703125" style="17" customWidth="1"/>
    <col min="8" max="16384" width="11.42578125" style="17"/>
  </cols>
  <sheetData>
    <row r="1" spans="2:13" ht="66.75" customHeight="1" x14ac:dyDescent="0.2">
      <c r="B1" s="461" t="s">
        <v>231</v>
      </c>
      <c r="C1" s="461"/>
      <c r="D1" s="461"/>
      <c r="E1" s="461"/>
      <c r="F1" s="461"/>
      <c r="G1" s="461"/>
      <c r="H1" s="461"/>
    </row>
    <row r="2" spans="2:13" x14ac:dyDescent="0.2">
      <c r="B2" s="16"/>
    </row>
    <row r="3" spans="2:13" ht="13.5" thickBot="1" x14ac:dyDescent="0.25"/>
    <row r="4" spans="2:13" ht="13.5" x14ac:dyDescent="0.2">
      <c r="B4" s="18" t="s">
        <v>9</v>
      </c>
      <c r="C4" s="19" t="s">
        <v>0</v>
      </c>
      <c r="D4" s="20" t="s">
        <v>1</v>
      </c>
      <c r="E4" s="20" t="s">
        <v>2</v>
      </c>
      <c r="F4" s="20" t="s">
        <v>10</v>
      </c>
      <c r="G4" s="20" t="s">
        <v>11</v>
      </c>
      <c r="H4" s="21" t="s">
        <v>12</v>
      </c>
    </row>
    <row r="5" spans="2:13" ht="15" x14ac:dyDescent="0.25">
      <c r="B5" s="22"/>
      <c r="C5" s="23" t="s">
        <v>13</v>
      </c>
      <c r="D5" s="24" t="s">
        <v>14</v>
      </c>
      <c r="E5" s="24" t="s">
        <v>15</v>
      </c>
      <c r="F5" s="24" t="s">
        <v>13</v>
      </c>
      <c r="G5" s="24" t="s">
        <v>13</v>
      </c>
      <c r="H5" s="25"/>
    </row>
    <row r="6" spans="2:13" ht="15" x14ac:dyDescent="0.25">
      <c r="B6" s="26" t="s">
        <v>16</v>
      </c>
      <c r="C6" s="27">
        <v>7.353864999999999</v>
      </c>
      <c r="D6" s="28">
        <v>15.534393000000003</v>
      </c>
      <c r="E6" s="28">
        <v>0.99013900000000021</v>
      </c>
      <c r="F6" s="28">
        <v>0</v>
      </c>
      <c r="G6" s="28">
        <f>C6+D6+E6*1.9+F6</f>
        <v>24.7695221</v>
      </c>
      <c r="H6" s="29">
        <v>1972</v>
      </c>
      <c r="K6" s="30"/>
      <c r="L6" s="30"/>
      <c r="M6" s="30"/>
    </row>
    <row r="7" spans="2:13" ht="15" x14ac:dyDescent="0.25">
      <c r="B7" s="26" t="s">
        <v>17</v>
      </c>
      <c r="C7" s="27">
        <v>2.8791320000000002</v>
      </c>
      <c r="D7" s="28">
        <v>7.2792600000000007</v>
      </c>
      <c r="E7" s="28">
        <v>0.52433700000000005</v>
      </c>
      <c r="F7" s="28"/>
      <c r="G7" s="28">
        <f t="shared" ref="G7:G19" si="0">C7+D7+E7*1.9+F7</f>
        <v>11.154632300000001</v>
      </c>
      <c r="H7" s="29">
        <v>1968</v>
      </c>
      <c r="K7" s="30"/>
      <c r="L7" s="30"/>
      <c r="M7" s="30"/>
    </row>
    <row r="8" spans="2:13" ht="15" x14ac:dyDescent="0.25">
      <c r="B8" s="26" t="s">
        <v>18</v>
      </c>
      <c r="C8" s="27">
        <v>4.8173100000000009</v>
      </c>
      <c r="D8" s="28">
        <v>1.9763210000000002</v>
      </c>
      <c r="E8" s="28">
        <v>0.21106999999999998</v>
      </c>
      <c r="F8" s="28"/>
      <c r="G8" s="28">
        <f t="shared" si="0"/>
        <v>7.1946640000000013</v>
      </c>
      <c r="H8" s="29">
        <v>1972</v>
      </c>
      <c r="K8" s="30"/>
      <c r="L8" s="30"/>
      <c r="M8" s="30"/>
    </row>
    <row r="9" spans="2:13" ht="15" x14ac:dyDescent="0.25">
      <c r="B9" s="26" t="s">
        <v>19</v>
      </c>
      <c r="C9" s="27"/>
      <c r="D9" s="28">
        <v>116.168768</v>
      </c>
      <c r="E9" s="28"/>
      <c r="F9" s="28">
        <v>0.4603799999999999</v>
      </c>
      <c r="G9" s="28">
        <f t="shared" si="0"/>
        <v>116.629148</v>
      </c>
      <c r="H9" s="29">
        <v>1971</v>
      </c>
      <c r="K9" s="30"/>
      <c r="L9" s="30"/>
      <c r="M9" s="30"/>
    </row>
    <row r="10" spans="2:13" ht="15" x14ac:dyDescent="0.25">
      <c r="B10" s="26" t="s">
        <v>20</v>
      </c>
      <c r="C10" s="27">
        <v>5.5537099999999988</v>
      </c>
      <c r="D10" s="28">
        <v>1.6056969999999999</v>
      </c>
      <c r="E10" s="28"/>
      <c r="F10" s="28">
        <v>0.10527099999999999</v>
      </c>
      <c r="G10" s="28">
        <f t="shared" si="0"/>
        <v>7.2646779999999991</v>
      </c>
      <c r="H10" s="29">
        <v>1987</v>
      </c>
      <c r="K10" s="30"/>
      <c r="L10" s="30"/>
      <c r="M10" s="30"/>
    </row>
    <row r="11" spans="2:13" ht="15" x14ac:dyDescent="0.25">
      <c r="B11" s="431" t="s">
        <v>553</v>
      </c>
      <c r="C11" s="432">
        <v>8.8815550000000005</v>
      </c>
      <c r="D11" s="433">
        <v>0</v>
      </c>
      <c r="E11" s="433">
        <v>0</v>
      </c>
      <c r="F11" s="433">
        <v>0</v>
      </c>
      <c r="G11" s="433">
        <f t="shared" si="0"/>
        <v>8.8815550000000005</v>
      </c>
      <c r="H11" s="29">
        <v>1995</v>
      </c>
      <c r="K11" s="30"/>
      <c r="L11" s="30"/>
      <c r="M11" s="30"/>
    </row>
    <row r="12" spans="2:13" ht="15" x14ac:dyDescent="0.25">
      <c r="B12" s="26" t="s">
        <v>21</v>
      </c>
      <c r="C12" s="27">
        <v>1.325664</v>
      </c>
      <c r="D12" s="28">
        <v>2.1860279999999999</v>
      </c>
      <c r="E12" s="28"/>
      <c r="F12" s="28">
        <v>2.0080000000000001E-2</v>
      </c>
      <c r="G12" s="28">
        <f t="shared" si="0"/>
        <v>3.5317720000000001</v>
      </c>
      <c r="H12" s="29">
        <v>1975</v>
      </c>
      <c r="K12" s="30"/>
      <c r="L12" s="30"/>
      <c r="M12" s="30"/>
    </row>
    <row r="13" spans="2:13" ht="15" x14ac:dyDescent="0.25">
      <c r="B13" s="26" t="s">
        <v>22</v>
      </c>
      <c r="C13" s="27">
        <v>0.37475499999999995</v>
      </c>
      <c r="D13" s="28">
        <v>8.4638999999999992E-2</v>
      </c>
      <c r="E13" s="28">
        <v>1.2317E-2</v>
      </c>
      <c r="F13" s="28"/>
      <c r="G13" s="28">
        <f t="shared" si="0"/>
        <v>0.48279629999999996</v>
      </c>
      <c r="H13" s="29">
        <v>1982</v>
      </c>
      <c r="K13" s="30"/>
      <c r="L13" s="30"/>
      <c r="M13" s="30"/>
    </row>
    <row r="14" spans="2:13" ht="15" x14ac:dyDescent="0.25">
      <c r="B14" s="26" t="s">
        <v>23</v>
      </c>
      <c r="C14" s="27"/>
      <c r="D14" s="28">
        <v>11.593819</v>
      </c>
      <c r="E14" s="28"/>
      <c r="F14" s="28">
        <v>7.8707999999999986E-2</v>
      </c>
      <c r="G14" s="28">
        <f t="shared" si="0"/>
        <v>11.672527000000001</v>
      </c>
      <c r="H14" s="29">
        <v>1974</v>
      </c>
      <c r="K14" s="30"/>
      <c r="L14" s="30"/>
      <c r="M14" s="30"/>
    </row>
    <row r="15" spans="2:13" ht="15" x14ac:dyDescent="0.25">
      <c r="B15" s="26" t="s">
        <v>24</v>
      </c>
      <c r="C15" s="27"/>
      <c r="D15" s="28">
        <v>27.259095000000002</v>
      </c>
      <c r="E15" s="28"/>
      <c r="F15" s="28">
        <v>0.215478</v>
      </c>
      <c r="G15" s="28">
        <f t="shared" si="0"/>
        <v>27.474573000000003</v>
      </c>
      <c r="H15" s="29">
        <v>1974</v>
      </c>
      <c r="K15" s="30"/>
      <c r="L15" s="30"/>
      <c r="M15" s="30"/>
    </row>
    <row r="16" spans="2:13" ht="15" x14ac:dyDescent="0.25">
      <c r="B16" s="26" t="s">
        <v>25</v>
      </c>
      <c r="C16" s="27">
        <v>3.8737350000000004</v>
      </c>
      <c r="D16" s="28">
        <v>9.6927289999999999</v>
      </c>
      <c r="E16" s="28">
        <v>0.56620200000000009</v>
      </c>
      <c r="F16" s="28"/>
      <c r="G16" s="28">
        <f t="shared" si="0"/>
        <v>14.6422478</v>
      </c>
      <c r="H16" s="29">
        <v>1978</v>
      </c>
      <c r="K16" s="30"/>
      <c r="L16" s="30"/>
      <c r="M16" s="30"/>
    </row>
    <row r="17" spans="2:13" ht="15" x14ac:dyDescent="0.25">
      <c r="B17" s="26" t="s">
        <v>26</v>
      </c>
      <c r="C17" s="27">
        <v>12.153425999999998</v>
      </c>
      <c r="D17" s="28">
        <v>25.974306000000006</v>
      </c>
      <c r="E17" s="28">
        <v>1.42953</v>
      </c>
      <c r="F17" s="28"/>
      <c r="G17" s="28">
        <f t="shared" si="0"/>
        <v>40.843839000000003</v>
      </c>
      <c r="H17" s="29">
        <v>1970</v>
      </c>
      <c r="K17" s="30"/>
      <c r="L17" s="30"/>
      <c r="M17" s="30"/>
    </row>
    <row r="18" spans="2:13" ht="15" x14ac:dyDescent="0.25">
      <c r="B18" s="431" t="s">
        <v>542</v>
      </c>
      <c r="C18" s="27">
        <v>0.29330299999999998</v>
      </c>
      <c r="D18" s="28">
        <v>1.6814900000000002</v>
      </c>
      <c r="E18" s="28">
        <v>0.31488900000000003</v>
      </c>
      <c r="F18" s="28">
        <v>0</v>
      </c>
      <c r="G18" s="28">
        <f t="shared" si="0"/>
        <v>2.5730821000000001</v>
      </c>
      <c r="H18" s="29">
        <v>2007</v>
      </c>
      <c r="K18" s="30"/>
      <c r="L18" s="30"/>
      <c r="M18" s="30"/>
    </row>
    <row r="19" spans="2:13" ht="15.75" thickBot="1" x14ac:dyDescent="0.3">
      <c r="B19" s="26" t="s">
        <v>27</v>
      </c>
      <c r="C19" s="27"/>
      <c r="D19" s="28">
        <v>9.22105</v>
      </c>
      <c r="E19" s="28"/>
      <c r="F19" s="28">
        <v>6.6725000000000007E-2</v>
      </c>
      <c r="G19" s="31">
        <f t="shared" si="0"/>
        <v>9.2877749999999999</v>
      </c>
      <c r="H19" s="29">
        <v>1973</v>
      </c>
      <c r="K19" s="30"/>
      <c r="L19" s="30"/>
      <c r="M19" s="30"/>
    </row>
    <row r="20" spans="2:13" s="37" customFormat="1" ht="51.75" thickBot="1" x14ac:dyDescent="0.25">
      <c r="B20" s="32" t="s">
        <v>228</v>
      </c>
      <c r="C20" s="297">
        <f>SUM(C6:C19)</f>
        <v>47.506454999999995</v>
      </c>
      <c r="D20" s="33">
        <f>SUM(D6:D19)</f>
        <v>230.25759499999998</v>
      </c>
      <c r="E20" s="33">
        <f>SUM(E6:E19)</f>
        <v>4.0484840000000002</v>
      </c>
      <c r="F20" s="33">
        <f>SUM(F6:F19)</f>
        <v>0.94664199999999987</v>
      </c>
      <c r="G20" s="298">
        <f>SUM(G6:G19)</f>
        <v>286.40281160000001</v>
      </c>
      <c r="H20" s="34"/>
      <c r="I20" s="35"/>
      <c r="J20" s="35"/>
      <c r="K20" s="36"/>
      <c r="L20" s="36"/>
      <c r="M20" s="36"/>
    </row>
    <row r="21" spans="2:13" s="37" customFormat="1" ht="13.5" x14ac:dyDescent="0.2">
      <c r="B21" s="26" t="s">
        <v>28</v>
      </c>
      <c r="C21" s="360">
        <v>6.8116999999999997E-2</v>
      </c>
      <c r="D21" s="38"/>
      <c r="E21" s="38">
        <v>1.0999999999999996E-5</v>
      </c>
      <c r="F21" s="38"/>
      <c r="G21" s="39">
        <f>C21+D21+E21*1.9+F21</f>
        <v>6.8137900000000001E-2</v>
      </c>
      <c r="H21" s="40">
        <v>1976</v>
      </c>
      <c r="I21" s="35"/>
      <c r="J21" s="35"/>
      <c r="K21" s="36"/>
      <c r="L21" s="36"/>
      <c r="M21" s="36"/>
    </row>
    <row r="22" spans="2:13" s="37" customFormat="1" x14ac:dyDescent="0.2">
      <c r="B22" s="26" t="s">
        <v>29</v>
      </c>
      <c r="C22" s="27">
        <v>1.200172</v>
      </c>
      <c r="D22" s="28">
        <v>3.3092900000000003</v>
      </c>
      <c r="E22" s="28">
        <v>0.59261300000000006</v>
      </c>
      <c r="F22" s="28"/>
      <c r="G22" s="39">
        <f>C22+D22+E22*1.9+F22</f>
        <v>5.6354267</v>
      </c>
      <c r="H22" s="41">
        <v>1990</v>
      </c>
      <c r="I22" s="35"/>
      <c r="J22" s="35"/>
      <c r="K22" s="36"/>
      <c r="L22" s="36"/>
      <c r="M22" s="36"/>
    </row>
    <row r="23" spans="2:13" s="37" customFormat="1" ht="15" x14ac:dyDescent="0.25">
      <c r="B23" s="26" t="s">
        <v>30</v>
      </c>
      <c r="C23" s="27">
        <v>23.202424000000001</v>
      </c>
      <c r="D23" s="28">
        <v>2.70452</v>
      </c>
      <c r="E23" s="28"/>
      <c r="F23" s="28"/>
      <c r="G23" s="39">
        <f t="shared" ref="G23:G86" si="1">C23+D23+E23*1.9+F23</f>
        <v>25.906943999999999</v>
      </c>
      <c r="H23" s="42">
        <v>1998</v>
      </c>
      <c r="I23" s="43"/>
      <c r="J23" s="43"/>
    </row>
    <row r="24" spans="2:13" s="37" customFormat="1" ht="15" x14ac:dyDescent="0.25">
      <c r="B24" s="26" t="s">
        <v>436</v>
      </c>
      <c r="C24" s="27">
        <v>0.11042199999999999</v>
      </c>
      <c r="D24" s="28">
        <v>0.121381</v>
      </c>
      <c r="E24" s="28"/>
      <c r="F24" s="28"/>
      <c r="G24" s="39">
        <f t="shared" si="1"/>
        <v>0.23180299999999998</v>
      </c>
      <c r="H24" s="42">
        <v>2010</v>
      </c>
      <c r="I24" s="43"/>
      <c r="J24" s="43"/>
    </row>
    <row r="25" spans="2:13" ht="15" x14ac:dyDescent="0.25">
      <c r="B25" s="26" t="s">
        <v>31</v>
      </c>
      <c r="C25" s="27">
        <v>57.802109999999999</v>
      </c>
      <c r="D25" s="28">
        <v>1.392083</v>
      </c>
      <c r="E25" s="28"/>
      <c r="F25" s="28"/>
      <c r="G25" s="39">
        <f t="shared" si="1"/>
        <v>59.194192999999999</v>
      </c>
      <c r="H25" s="42">
        <v>1967</v>
      </c>
      <c r="I25" s="43"/>
      <c r="J25" s="43"/>
    </row>
    <row r="26" spans="2:13" ht="15" x14ac:dyDescent="0.25">
      <c r="B26" s="26" t="s">
        <v>32</v>
      </c>
      <c r="C26" s="27">
        <v>0.597437</v>
      </c>
      <c r="D26" s="28">
        <v>2.1000000000000001E-2</v>
      </c>
      <c r="E26" s="28">
        <v>1.1575999999999999E-2</v>
      </c>
      <c r="F26" s="28"/>
      <c r="G26" s="39">
        <f t="shared" si="1"/>
        <v>0.64043139999999998</v>
      </c>
      <c r="H26" s="44">
        <v>1989</v>
      </c>
      <c r="I26" s="43"/>
      <c r="J26" s="43"/>
    </row>
    <row r="27" spans="2:13" ht="15" x14ac:dyDescent="0.25">
      <c r="B27" s="26" t="s">
        <v>33</v>
      </c>
      <c r="C27" s="27">
        <v>55.841087999999999</v>
      </c>
      <c r="D27" s="28">
        <v>3.324392</v>
      </c>
      <c r="E27" s="28">
        <v>1.2425650000000001</v>
      </c>
      <c r="F27" s="28"/>
      <c r="G27" s="39">
        <f t="shared" si="1"/>
        <v>61.526353499999999</v>
      </c>
      <c r="H27" s="42">
        <v>1980</v>
      </c>
      <c r="I27" s="43"/>
      <c r="J27" s="43"/>
    </row>
    <row r="28" spans="2:13" ht="15" x14ac:dyDescent="0.25">
      <c r="B28" s="26" t="s">
        <v>34</v>
      </c>
      <c r="C28" s="27">
        <v>133.32710800000001</v>
      </c>
      <c r="D28" s="28">
        <v>1.5949329999999999</v>
      </c>
      <c r="E28" s="28">
        <v>2.4552939999999999</v>
      </c>
      <c r="F28" s="28"/>
      <c r="G28" s="39">
        <f t="shared" si="1"/>
        <v>139.58709960000002</v>
      </c>
      <c r="H28" s="42">
        <v>1984</v>
      </c>
      <c r="I28" s="43"/>
      <c r="J28" s="43"/>
    </row>
    <row r="29" spans="2:13" ht="15" x14ac:dyDescent="0.25">
      <c r="B29" s="26" t="s">
        <v>35</v>
      </c>
      <c r="C29" s="27">
        <v>445.809935</v>
      </c>
      <c r="D29" s="28">
        <v>142.49967300000003</v>
      </c>
      <c r="E29" s="28">
        <v>13.047396000000003</v>
      </c>
      <c r="F29" s="28"/>
      <c r="G29" s="39">
        <f t="shared" si="1"/>
        <v>613.09966040000006</v>
      </c>
      <c r="H29" s="42">
        <v>1969</v>
      </c>
      <c r="I29" s="43"/>
      <c r="J29" s="43"/>
    </row>
    <row r="30" spans="2:13" ht="15" x14ac:dyDescent="0.25">
      <c r="B30" s="26" t="s">
        <v>36</v>
      </c>
      <c r="C30" s="27">
        <v>102.458083</v>
      </c>
      <c r="D30" s="28">
        <v>39.646541999999997</v>
      </c>
      <c r="E30" s="28">
        <v>3.9231840000000009</v>
      </c>
      <c r="F30" s="28"/>
      <c r="G30" s="39">
        <f t="shared" si="1"/>
        <v>149.55867459999999</v>
      </c>
      <c r="H30" s="42">
        <v>1970</v>
      </c>
      <c r="I30" s="43"/>
      <c r="J30" s="43"/>
    </row>
    <row r="31" spans="2:13" ht="15" x14ac:dyDescent="0.25">
      <c r="B31" s="26" t="s">
        <v>37</v>
      </c>
      <c r="C31" s="27">
        <v>10.437946999999999</v>
      </c>
      <c r="D31" s="28">
        <v>3.903511</v>
      </c>
      <c r="E31" s="28">
        <v>0.43973099999999993</v>
      </c>
      <c r="F31" s="28"/>
      <c r="G31" s="39">
        <f t="shared" si="1"/>
        <v>15.176946899999999</v>
      </c>
      <c r="H31" s="42">
        <v>1988</v>
      </c>
      <c r="I31" s="43"/>
      <c r="J31" s="43"/>
    </row>
    <row r="32" spans="2:13" ht="15" x14ac:dyDescent="0.25">
      <c r="B32" s="26" t="s">
        <v>38</v>
      </c>
      <c r="C32" s="27">
        <v>0.27504100000000004</v>
      </c>
      <c r="D32" s="28">
        <v>1.6899999999999999E-4</v>
      </c>
      <c r="E32" s="28"/>
      <c r="F32" s="28"/>
      <c r="G32" s="39">
        <f t="shared" si="1"/>
        <v>0.27521000000000001</v>
      </c>
      <c r="H32" s="44">
        <v>1991</v>
      </c>
      <c r="I32" s="43"/>
      <c r="J32" s="43"/>
    </row>
    <row r="33" spans="2:10" ht="15" x14ac:dyDescent="0.25">
      <c r="B33" s="26" t="s">
        <v>39</v>
      </c>
      <c r="C33" s="27">
        <v>27.217224999999999</v>
      </c>
      <c r="D33" s="28">
        <v>3.0655959999999998</v>
      </c>
      <c r="E33" s="28">
        <v>0.27131000000000005</v>
      </c>
      <c r="F33" s="28"/>
      <c r="G33" s="39">
        <f t="shared" si="1"/>
        <v>30.798309999999997</v>
      </c>
      <c r="H33" s="42">
        <v>1992</v>
      </c>
      <c r="I33" s="43"/>
      <c r="J33" s="43"/>
    </row>
    <row r="34" spans="2:10" ht="15" x14ac:dyDescent="0.25">
      <c r="B34" s="26" t="s">
        <v>155</v>
      </c>
      <c r="C34" s="27">
        <v>0.161191</v>
      </c>
      <c r="D34" s="28">
        <v>0.303261</v>
      </c>
      <c r="E34" s="28">
        <v>1.5096999999999999E-2</v>
      </c>
      <c r="F34" s="28">
        <v>1.1785E-2</v>
      </c>
      <c r="G34" s="39">
        <f t="shared" si="1"/>
        <v>0.50492130000000002</v>
      </c>
      <c r="H34" s="42">
        <v>1985</v>
      </c>
      <c r="I34" s="43"/>
      <c r="J34" s="43"/>
    </row>
    <row r="35" spans="2:10" ht="15" x14ac:dyDescent="0.25">
      <c r="B35" s="26" t="s">
        <v>40</v>
      </c>
      <c r="C35" s="27">
        <v>2.7224390000000001</v>
      </c>
      <c r="D35" s="28">
        <v>0.73109199999999996</v>
      </c>
      <c r="E35" s="28">
        <v>0.14344899999999999</v>
      </c>
      <c r="F35" s="28"/>
      <c r="G35" s="39">
        <f t="shared" si="1"/>
        <v>3.7260841</v>
      </c>
      <c r="H35" s="42">
        <v>2004</v>
      </c>
      <c r="I35" s="43"/>
      <c r="J35" s="43"/>
    </row>
    <row r="36" spans="2:10" ht="15" x14ac:dyDescent="0.25">
      <c r="B36" s="26" t="s">
        <v>41</v>
      </c>
      <c r="C36" s="27">
        <v>7.0876869999999998</v>
      </c>
      <c r="D36" s="28">
        <v>8.8006519999999995</v>
      </c>
      <c r="E36" s="28">
        <v>1.949487</v>
      </c>
      <c r="F36" s="28">
        <v>0.43624099999999999</v>
      </c>
      <c r="G36" s="39">
        <f t="shared" si="1"/>
        <v>20.028605299999999</v>
      </c>
      <c r="H36" s="42">
        <v>1989</v>
      </c>
      <c r="I36" s="43"/>
      <c r="J36" s="43"/>
    </row>
    <row r="37" spans="2:10" ht="15" x14ac:dyDescent="0.25">
      <c r="B37" s="26" t="s">
        <v>43</v>
      </c>
      <c r="C37" s="27">
        <v>94.029667999999987</v>
      </c>
      <c r="D37" s="28"/>
      <c r="E37" s="28"/>
      <c r="F37" s="28"/>
      <c r="G37" s="39">
        <f t="shared" si="1"/>
        <v>94.029667999999987</v>
      </c>
      <c r="H37" s="42">
        <v>1991</v>
      </c>
      <c r="I37" s="43"/>
      <c r="J37" s="43"/>
    </row>
    <row r="38" spans="2:10" ht="15" x14ac:dyDescent="0.25">
      <c r="B38" s="26" t="s">
        <v>44</v>
      </c>
      <c r="C38" s="27">
        <v>356.45817400000004</v>
      </c>
      <c r="D38" s="28">
        <v>23.077293000000004</v>
      </c>
      <c r="E38" s="28">
        <v>2.8262220000000005</v>
      </c>
      <c r="F38" s="28"/>
      <c r="G38" s="39">
        <f t="shared" si="1"/>
        <v>384.90528880000005</v>
      </c>
      <c r="H38" s="42">
        <v>1978</v>
      </c>
      <c r="I38" s="43"/>
      <c r="J38" s="43"/>
    </row>
    <row r="39" spans="2:10" ht="15" x14ac:dyDescent="0.25">
      <c r="B39" s="26" t="s">
        <v>45</v>
      </c>
      <c r="C39" s="27">
        <v>44.548005999999994</v>
      </c>
      <c r="D39" s="28">
        <v>35.727932000000003</v>
      </c>
      <c r="E39" s="28">
        <v>4.5347950000000008</v>
      </c>
      <c r="F39" s="28"/>
      <c r="G39" s="39">
        <f t="shared" si="1"/>
        <v>88.892048500000001</v>
      </c>
      <c r="H39" s="42">
        <v>1978</v>
      </c>
      <c r="I39" s="43"/>
      <c r="J39" s="43"/>
    </row>
    <row r="40" spans="2:10" ht="15" x14ac:dyDescent="0.25">
      <c r="B40" s="26" t="s">
        <v>46</v>
      </c>
      <c r="C40" s="27"/>
      <c r="D40" s="28">
        <v>14.113</v>
      </c>
      <c r="E40" s="28">
        <v>1.9506700000000003</v>
      </c>
      <c r="F40" s="28">
        <v>4.376779</v>
      </c>
      <c r="G40" s="39">
        <f t="shared" si="1"/>
        <v>22.196051999999998</v>
      </c>
      <c r="H40" s="42">
        <v>1982</v>
      </c>
      <c r="I40" s="43"/>
      <c r="J40" s="43"/>
    </row>
    <row r="41" spans="2:10" ht="15" x14ac:dyDescent="0.25">
      <c r="B41" s="26" t="s">
        <v>47</v>
      </c>
      <c r="C41" s="27">
        <v>35.798729999999999</v>
      </c>
      <c r="D41" s="28">
        <v>6.1784880000000006</v>
      </c>
      <c r="E41" s="28">
        <v>1.8989370000000001</v>
      </c>
      <c r="F41" s="28"/>
      <c r="G41" s="39">
        <f t="shared" si="1"/>
        <v>45.585198300000002</v>
      </c>
      <c r="H41" s="42">
        <v>1980</v>
      </c>
      <c r="I41" s="43"/>
      <c r="J41" s="43"/>
    </row>
    <row r="42" spans="2:10" ht="15" x14ac:dyDescent="0.25">
      <c r="B42" s="26" t="s">
        <v>580</v>
      </c>
      <c r="C42" s="27">
        <v>145.45724699999997</v>
      </c>
      <c r="D42" s="28">
        <v>15.462544000000001</v>
      </c>
      <c r="E42" s="28">
        <v>0.56693600000000011</v>
      </c>
      <c r="F42" s="28"/>
      <c r="G42" s="39">
        <f t="shared" si="1"/>
        <v>161.99696939999998</v>
      </c>
      <c r="H42" s="42">
        <v>1985</v>
      </c>
      <c r="I42" s="43"/>
      <c r="J42" s="43"/>
    </row>
    <row r="43" spans="2:10" ht="15" x14ac:dyDescent="0.25">
      <c r="B43" s="26" t="s">
        <v>48</v>
      </c>
      <c r="C43" s="27">
        <v>6.5332979999999985</v>
      </c>
      <c r="D43" s="28">
        <v>45.242608999999995</v>
      </c>
      <c r="E43" s="28"/>
      <c r="F43" s="28"/>
      <c r="G43" s="39">
        <f t="shared" si="1"/>
        <v>51.775906999999989</v>
      </c>
      <c r="H43" s="42">
        <v>1972</v>
      </c>
      <c r="I43" s="43"/>
      <c r="J43" s="43"/>
    </row>
    <row r="44" spans="2:10" ht="15" x14ac:dyDescent="0.25">
      <c r="B44" s="26" t="s">
        <v>49</v>
      </c>
      <c r="C44" s="27">
        <v>9.5273699999999977</v>
      </c>
      <c r="D44" s="28">
        <v>1.6379869999999999</v>
      </c>
      <c r="E44" s="28">
        <v>0.25965700000000008</v>
      </c>
      <c r="F44" s="28"/>
      <c r="G44" s="39">
        <f t="shared" si="1"/>
        <v>11.658705299999998</v>
      </c>
      <c r="H44" s="42">
        <v>1974</v>
      </c>
      <c r="I44" s="43"/>
      <c r="J44" s="43"/>
    </row>
    <row r="45" spans="2:10" ht="15" x14ac:dyDescent="0.25">
      <c r="B45" s="26" t="s">
        <v>50</v>
      </c>
      <c r="C45" s="27">
        <v>5.1550629999999984</v>
      </c>
      <c r="D45" s="28">
        <v>17.116938000000001</v>
      </c>
      <c r="E45" s="28">
        <v>0.11125399999999999</v>
      </c>
      <c r="F45" s="28"/>
      <c r="G45" s="39">
        <f t="shared" si="1"/>
        <v>22.4833836</v>
      </c>
      <c r="H45" s="42">
        <v>1982</v>
      </c>
      <c r="I45" s="43"/>
      <c r="J45" s="43"/>
    </row>
    <row r="46" spans="2:10" ht="15" x14ac:dyDescent="0.25">
      <c r="B46" s="26" t="s">
        <v>438</v>
      </c>
      <c r="C46" s="27">
        <v>0.35825000000000001</v>
      </c>
      <c r="D46" s="28">
        <v>4.7877000000000003E-2</v>
      </c>
      <c r="E46" s="28">
        <v>1.9761999999999998E-2</v>
      </c>
      <c r="F46" s="28"/>
      <c r="G46" s="39">
        <f t="shared" si="1"/>
        <v>0.44367480000000004</v>
      </c>
      <c r="H46" s="42">
        <v>2009</v>
      </c>
      <c r="I46" s="43"/>
      <c r="J46" s="43"/>
    </row>
    <row r="47" spans="2:10" ht="15" x14ac:dyDescent="0.25">
      <c r="B47" s="26" t="s">
        <v>490</v>
      </c>
      <c r="C47" s="27">
        <v>3.3249999999999998E-3</v>
      </c>
      <c r="D47" s="28">
        <v>5.6401E-2</v>
      </c>
      <c r="E47" s="28">
        <v>2.97E-3</v>
      </c>
      <c r="F47" s="28"/>
      <c r="G47" s="39">
        <f t="shared" si="1"/>
        <v>6.5368999999999997E-2</v>
      </c>
      <c r="H47" s="42">
        <v>2008</v>
      </c>
      <c r="I47" s="43"/>
      <c r="J47" s="43"/>
    </row>
    <row r="48" spans="2:10" ht="15" x14ac:dyDescent="0.25">
      <c r="B48" s="26" t="s">
        <v>493</v>
      </c>
      <c r="C48" s="27">
        <v>0.21687899999999999</v>
      </c>
      <c r="D48" s="28">
        <v>5.2240000000000003E-3</v>
      </c>
      <c r="E48" s="28"/>
      <c r="F48" s="28"/>
      <c r="G48" s="39">
        <f t="shared" si="1"/>
        <v>0.22210299999999999</v>
      </c>
      <c r="H48" s="42">
        <v>2009</v>
      </c>
      <c r="I48" s="43"/>
      <c r="J48" s="43"/>
    </row>
    <row r="49" spans="2:10" ht="15" x14ac:dyDescent="0.25">
      <c r="B49" s="26" t="s">
        <v>51</v>
      </c>
      <c r="C49" s="27">
        <v>22.868290000000005</v>
      </c>
      <c r="D49" s="28">
        <v>0.88325799999999999</v>
      </c>
      <c r="E49" s="28"/>
      <c r="F49" s="28"/>
      <c r="G49" s="39">
        <f t="shared" si="1"/>
        <v>23.751548000000007</v>
      </c>
      <c r="H49" s="42">
        <v>1994</v>
      </c>
      <c r="I49" s="43"/>
      <c r="J49" s="43"/>
    </row>
    <row r="50" spans="2:10" ht="15" x14ac:dyDescent="0.25">
      <c r="B50" s="26" t="s">
        <v>52</v>
      </c>
      <c r="C50" s="27">
        <v>17.708501999999999</v>
      </c>
      <c r="D50" s="28">
        <v>20.056263000000001</v>
      </c>
      <c r="E50" s="28">
        <v>4.2687760000000008</v>
      </c>
      <c r="F50" s="28">
        <v>2.0967440000000002</v>
      </c>
      <c r="G50" s="39">
        <f t="shared" si="1"/>
        <v>47.972183399999999</v>
      </c>
      <c r="H50" s="42">
        <v>1997</v>
      </c>
      <c r="I50" s="43"/>
      <c r="J50" s="43"/>
    </row>
    <row r="51" spans="2:10" ht="15" x14ac:dyDescent="0.25">
      <c r="B51" s="26" t="s">
        <v>53</v>
      </c>
      <c r="C51" s="27">
        <v>19.573827999999999</v>
      </c>
      <c r="D51" s="28">
        <v>46.161516000000006</v>
      </c>
      <c r="E51" s="28">
        <v>4.0093000000000005</v>
      </c>
      <c r="F51" s="28"/>
      <c r="G51" s="39">
        <f t="shared" si="1"/>
        <v>73.353014000000002</v>
      </c>
      <c r="H51" s="42">
        <v>1994</v>
      </c>
      <c r="I51" s="43"/>
      <c r="J51" s="43"/>
    </row>
    <row r="52" spans="2:10" ht="15" x14ac:dyDescent="0.25">
      <c r="B52" s="26" t="s">
        <v>159</v>
      </c>
      <c r="C52" s="27">
        <v>7.5775999999999996E-2</v>
      </c>
      <c r="D52" s="28">
        <v>0.81235599999999997</v>
      </c>
      <c r="E52" s="28">
        <v>7.2631000000000001E-2</v>
      </c>
      <c r="F52" s="28"/>
      <c r="G52" s="39">
        <f t="shared" si="1"/>
        <v>1.0261308999999998</v>
      </c>
      <c r="H52" s="42">
        <v>1992</v>
      </c>
      <c r="I52" s="43"/>
      <c r="J52" s="43"/>
    </row>
    <row r="53" spans="2:10" ht="15" x14ac:dyDescent="0.25">
      <c r="B53" s="26" t="s">
        <v>54</v>
      </c>
      <c r="C53" s="27">
        <v>3.532705</v>
      </c>
      <c r="D53" s="28">
        <v>16.877046</v>
      </c>
      <c r="E53" s="28">
        <v>4.5157610000000004</v>
      </c>
      <c r="F53" s="28">
        <v>2.2292610000000002</v>
      </c>
      <c r="G53" s="39">
        <f t="shared" si="1"/>
        <v>31.218957899999999</v>
      </c>
      <c r="H53" s="42">
        <v>1987</v>
      </c>
      <c r="I53" s="43"/>
      <c r="J53" s="43"/>
    </row>
    <row r="54" spans="2:10" ht="15" x14ac:dyDescent="0.25">
      <c r="B54" s="26" t="s">
        <v>55</v>
      </c>
      <c r="C54" s="27">
        <v>4.9779600000000004</v>
      </c>
      <c r="D54" s="28">
        <v>1.1744189999999999</v>
      </c>
      <c r="E54" s="28">
        <v>0.225027</v>
      </c>
      <c r="F54" s="28"/>
      <c r="G54" s="39">
        <f t="shared" si="1"/>
        <v>6.5799303</v>
      </c>
      <c r="H54" s="42">
        <v>2001</v>
      </c>
      <c r="I54" s="43"/>
      <c r="J54" s="43"/>
    </row>
    <row r="55" spans="2:10" ht="15" x14ac:dyDescent="0.25">
      <c r="B55" s="26" t="s">
        <v>56</v>
      </c>
      <c r="C55" s="27">
        <v>13.858378999999999</v>
      </c>
      <c r="D55" s="28">
        <v>0.34777900000000006</v>
      </c>
      <c r="E55" s="28">
        <v>0.31748099999999996</v>
      </c>
      <c r="F55" s="28">
        <v>2.0960000000000002E-3</v>
      </c>
      <c r="G55" s="39">
        <f t="shared" si="1"/>
        <v>14.811467899999998</v>
      </c>
      <c r="H55" s="42">
        <v>1975</v>
      </c>
      <c r="I55" s="43"/>
      <c r="J55" s="43"/>
    </row>
    <row r="56" spans="2:10" ht="15" x14ac:dyDescent="0.25">
      <c r="B56" s="26" t="s">
        <v>57</v>
      </c>
      <c r="C56" s="27">
        <v>25.814879000000005</v>
      </c>
      <c r="D56" s="28">
        <v>8.3571240000000007</v>
      </c>
      <c r="E56" s="28">
        <v>1.890245</v>
      </c>
      <c r="F56" s="28"/>
      <c r="G56" s="39">
        <f t="shared" si="1"/>
        <v>37.763468500000002</v>
      </c>
      <c r="H56" s="42">
        <v>1986</v>
      </c>
      <c r="I56" s="43"/>
      <c r="J56" s="43"/>
    </row>
    <row r="57" spans="2:10" ht="15" x14ac:dyDescent="0.25">
      <c r="B57" s="26" t="s">
        <v>58</v>
      </c>
      <c r="C57" s="27">
        <v>87.760568000000006</v>
      </c>
      <c r="D57" s="28">
        <v>6.7074930000000004</v>
      </c>
      <c r="E57" s="28">
        <v>0.79893199999999998</v>
      </c>
      <c r="F57" s="28"/>
      <c r="G57" s="39">
        <f t="shared" si="1"/>
        <v>95.986031800000006</v>
      </c>
      <c r="H57" s="42">
        <v>1992</v>
      </c>
      <c r="I57" s="43"/>
      <c r="J57" s="43"/>
    </row>
    <row r="58" spans="2:10" ht="15" x14ac:dyDescent="0.25">
      <c r="B58" s="26" t="s">
        <v>59</v>
      </c>
      <c r="C58" s="27"/>
      <c r="D58" s="28">
        <v>120.13273599999999</v>
      </c>
      <c r="E58" s="28"/>
      <c r="F58" s="28">
        <v>9.1894230000000015</v>
      </c>
      <c r="G58" s="39">
        <f t="shared" si="1"/>
        <v>129.322159</v>
      </c>
      <c r="H58" s="44">
        <v>1997</v>
      </c>
      <c r="I58" s="43"/>
      <c r="J58" s="43"/>
    </row>
    <row r="59" spans="2:10" ht="15" x14ac:dyDescent="0.25">
      <c r="B59" s="26" t="s">
        <v>60</v>
      </c>
      <c r="C59" s="27">
        <v>364.88388799999996</v>
      </c>
      <c r="D59" s="28">
        <v>38.627500999999995</v>
      </c>
      <c r="E59" s="28">
        <v>8.1492679999999993</v>
      </c>
      <c r="F59" s="28"/>
      <c r="G59" s="39">
        <f t="shared" si="1"/>
        <v>418.99499819999994</v>
      </c>
      <c r="H59" s="42">
        <v>1979</v>
      </c>
      <c r="I59" s="43"/>
      <c r="J59" s="43"/>
    </row>
    <row r="60" spans="2:10" ht="15" x14ac:dyDescent="0.25">
      <c r="B60" s="26" t="s">
        <v>61</v>
      </c>
      <c r="C60" s="27">
        <v>46.327362999999998</v>
      </c>
      <c r="D60" s="28">
        <v>8.9373900000000006</v>
      </c>
      <c r="E60" s="28">
        <v>0.651389</v>
      </c>
      <c r="F60" s="28"/>
      <c r="G60" s="39">
        <f t="shared" si="1"/>
        <v>56.502392100000002</v>
      </c>
      <c r="H60" s="42">
        <v>1984</v>
      </c>
      <c r="I60" s="43"/>
      <c r="J60" s="43"/>
    </row>
    <row r="61" spans="2:10" ht="15" x14ac:dyDescent="0.25">
      <c r="B61" s="26" t="s">
        <v>62</v>
      </c>
      <c r="C61" s="27">
        <v>19.131300000000003</v>
      </c>
      <c r="D61" s="28">
        <v>0.30593100000000006</v>
      </c>
      <c r="E61" s="28">
        <v>0.19520000000000001</v>
      </c>
      <c r="F61" s="28"/>
      <c r="G61" s="39">
        <f t="shared" si="1"/>
        <v>19.808111000000004</v>
      </c>
      <c r="H61" s="42">
        <v>1981</v>
      </c>
      <c r="I61" s="43"/>
      <c r="J61" s="43"/>
    </row>
    <row r="62" spans="2:10" ht="15" x14ac:dyDescent="0.25">
      <c r="B62" s="26" t="s">
        <v>99</v>
      </c>
      <c r="C62" s="27">
        <v>0.30085399999999995</v>
      </c>
      <c r="D62" s="28">
        <v>0.13500000000000001</v>
      </c>
      <c r="E62" s="28">
        <v>6.6350000000000003E-3</v>
      </c>
      <c r="F62" s="28"/>
      <c r="G62" s="39">
        <f t="shared" si="1"/>
        <v>0.44846049999999998</v>
      </c>
      <c r="H62" s="42">
        <v>1991</v>
      </c>
      <c r="I62" s="43"/>
      <c r="J62" s="43"/>
    </row>
    <row r="63" spans="2:10" ht="15" x14ac:dyDescent="0.25">
      <c r="B63" s="26" t="s">
        <v>63</v>
      </c>
      <c r="C63" s="27">
        <v>0.6976420000000001</v>
      </c>
      <c r="D63" s="28">
        <v>2.5967310000000006</v>
      </c>
      <c r="E63" s="28">
        <v>4.5853999999999999E-2</v>
      </c>
      <c r="F63" s="28"/>
      <c r="G63" s="39">
        <f t="shared" si="1"/>
        <v>3.3814956000000005</v>
      </c>
      <c r="H63" s="42">
        <v>2001</v>
      </c>
      <c r="I63" s="43"/>
      <c r="J63" s="43"/>
    </row>
    <row r="64" spans="2:10" ht="15" x14ac:dyDescent="0.25">
      <c r="B64" s="26" t="s">
        <v>64</v>
      </c>
      <c r="C64" s="27">
        <v>9.9718889999999973</v>
      </c>
      <c r="D64" s="28">
        <v>0.22742200000000001</v>
      </c>
      <c r="E64" s="28"/>
      <c r="F64" s="28"/>
      <c r="G64" s="39">
        <f t="shared" si="1"/>
        <v>10.199310999999998</v>
      </c>
      <c r="H64" s="42">
        <v>2003</v>
      </c>
      <c r="I64" s="43"/>
      <c r="J64" s="43"/>
    </row>
    <row r="65" spans="2:13" ht="15" x14ac:dyDescent="0.25">
      <c r="B65" s="26" t="s">
        <v>65</v>
      </c>
      <c r="C65" s="27"/>
      <c r="D65" s="28">
        <v>6.443975</v>
      </c>
      <c r="E65" s="28">
        <v>2.4708350000000006</v>
      </c>
      <c r="F65" s="28">
        <v>6.0208380000000004</v>
      </c>
      <c r="G65" s="39">
        <f t="shared" si="1"/>
        <v>17.159399500000003</v>
      </c>
      <c r="H65" s="42">
        <v>1982</v>
      </c>
      <c r="I65" s="43"/>
      <c r="J65" s="43"/>
    </row>
    <row r="66" spans="2:13" ht="15" x14ac:dyDescent="0.25">
      <c r="B66" s="26" t="s">
        <v>163</v>
      </c>
      <c r="C66" s="27">
        <v>2.141162</v>
      </c>
      <c r="D66" s="28">
        <v>2.986224</v>
      </c>
      <c r="E66" s="28">
        <v>0.36219899999999999</v>
      </c>
      <c r="F66" s="28"/>
      <c r="G66" s="39">
        <f t="shared" si="1"/>
        <v>5.8155640999999996</v>
      </c>
      <c r="H66" s="42">
        <v>1998</v>
      </c>
      <c r="I66" s="43"/>
      <c r="J66" s="43"/>
    </row>
    <row r="67" spans="2:13" ht="15" x14ac:dyDescent="0.25">
      <c r="B67" s="26" t="s">
        <v>66</v>
      </c>
      <c r="C67" s="27">
        <v>1.810387</v>
      </c>
      <c r="D67" s="28">
        <v>9.3664469999999991</v>
      </c>
      <c r="E67" s="28"/>
      <c r="F67" s="28"/>
      <c r="G67" s="39">
        <f t="shared" si="1"/>
        <v>11.176833999999999</v>
      </c>
      <c r="H67" s="42">
        <v>1990</v>
      </c>
      <c r="I67" s="43"/>
      <c r="J67" s="43"/>
    </row>
    <row r="68" spans="2:13" ht="15" x14ac:dyDescent="0.25">
      <c r="B68" s="26" t="s">
        <v>495</v>
      </c>
      <c r="C68" s="27">
        <v>0.51580999999999999</v>
      </c>
      <c r="D68" s="28">
        <v>0.109287</v>
      </c>
      <c r="E68" s="28">
        <v>1.5344999999999999E-2</v>
      </c>
      <c r="F68" s="28"/>
      <c r="G68" s="39">
        <f t="shared" si="1"/>
        <v>0.65425250000000001</v>
      </c>
      <c r="H68" s="42">
        <v>2008</v>
      </c>
      <c r="I68" s="43"/>
      <c r="J68" s="43"/>
    </row>
    <row r="69" spans="2:13" ht="15" x14ac:dyDescent="0.25">
      <c r="B69" s="26" t="s">
        <v>485</v>
      </c>
      <c r="C69" s="27"/>
      <c r="D69" s="38">
        <v>118.858</v>
      </c>
      <c r="E69" s="38">
        <v>8.4376380000000015</v>
      </c>
      <c r="F69" s="38">
        <v>29.442028000000001</v>
      </c>
      <c r="G69" s="39">
        <f t="shared" si="1"/>
        <v>164.33154020000001</v>
      </c>
      <c r="H69" s="45">
        <v>1974</v>
      </c>
      <c r="I69" s="43" t="s">
        <v>67</v>
      </c>
      <c r="J69" s="43"/>
      <c r="K69" s="38"/>
      <c r="L69" s="38"/>
      <c r="M69" s="38"/>
    </row>
    <row r="70" spans="2:13" ht="15" x14ac:dyDescent="0.25">
      <c r="B70" s="26" t="s">
        <v>101</v>
      </c>
      <c r="C70" s="27"/>
      <c r="D70" s="38">
        <v>66.658000000000001</v>
      </c>
      <c r="E70" s="38">
        <v>13.115319000000003</v>
      </c>
      <c r="F70" s="38">
        <v>26.814393999999997</v>
      </c>
      <c r="G70" s="39">
        <f t="shared" si="1"/>
        <v>118.3915001</v>
      </c>
      <c r="H70" s="45">
        <v>1981</v>
      </c>
      <c r="I70" s="43"/>
      <c r="J70" s="43"/>
      <c r="K70" s="38"/>
      <c r="L70" s="38"/>
      <c r="M70" s="38"/>
    </row>
    <row r="71" spans="2:13" ht="15" x14ac:dyDescent="0.25">
      <c r="B71" s="26" t="s">
        <v>68</v>
      </c>
      <c r="C71" s="27">
        <v>190.38045799999998</v>
      </c>
      <c r="D71" s="28">
        <v>6.3425250000000011</v>
      </c>
      <c r="E71" s="28">
        <v>4.6326639999999992</v>
      </c>
      <c r="F71" s="28"/>
      <c r="G71" s="39">
        <f t="shared" si="1"/>
        <v>205.52504459999997</v>
      </c>
      <c r="H71" s="42">
        <v>1979</v>
      </c>
      <c r="I71" s="43"/>
      <c r="J71" s="43"/>
    </row>
    <row r="72" spans="2:13" ht="15" x14ac:dyDescent="0.25">
      <c r="B72" s="26" t="s">
        <v>69</v>
      </c>
      <c r="C72" s="27"/>
      <c r="D72" s="28">
        <v>24.087071999999999</v>
      </c>
      <c r="E72" s="28">
        <v>1.233824</v>
      </c>
      <c r="F72" s="28">
        <v>4.2400120000000001</v>
      </c>
      <c r="G72" s="39">
        <f t="shared" si="1"/>
        <v>30.671349599999999</v>
      </c>
      <c r="H72" s="44">
        <v>1984</v>
      </c>
      <c r="I72" s="43"/>
      <c r="J72" s="43"/>
    </row>
    <row r="73" spans="2:13" ht="15" x14ac:dyDescent="0.25">
      <c r="B73" s="26" t="s">
        <v>70</v>
      </c>
      <c r="C73" s="27">
        <v>567.74308800000006</v>
      </c>
      <c r="D73" s="28">
        <v>67.464326000000014</v>
      </c>
      <c r="E73" s="28">
        <v>17.311257000000001</v>
      </c>
      <c r="F73" s="28">
        <v>0.61184500000000008</v>
      </c>
      <c r="G73" s="39">
        <f t="shared" si="1"/>
        <v>668.71064730000012</v>
      </c>
      <c r="H73" s="42">
        <v>1974</v>
      </c>
      <c r="I73" s="43"/>
      <c r="J73" s="43"/>
    </row>
    <row r="74" spans="2:13" ht="15" x14ac:dyDescent="0.25">
      <c r="B74" s="26" t="s">
        <v>71</v>
      </c>
      <c r="C74" s="27">
        <v>36.680893000000005</v>
      </c>
      <c r="D74" s="28">
        <v>2.3004830000000003</v>
      </c>
      <c r="E74" s="28">
        <v>0.781721</v>
      </c>
      <c r="F74" s="28"/>
      <c r="G74" s="39">
        <f t="shared" si="1"/>
        <v>40.466645900000003</v>
      </c>
      <c r="H74" s="42">
        <v>1977</v>
      </c>
      <c r="I74" s="43"/>
      <c r="J74" s="43"/>
    </row>
    <row r="75" spans="2:13" ht="15" x14ac:dyDescent="0.25">
      <c r="B75" s="26" t="s">
        <v>72</v>
      </c>
      <c r="C75" s="27">
        <v>36.415639999999996</v>
      </c>
      <c r="D75" s="28">
        <v>3.9504290000000011</v>
      </c>
      <c r="E75" s="28">
        <v>1.3589910000000001</v>
      </c>
      <c r="F75" s="28"/>
      <c r="G75" s="39">
        <f t="shared" si="1"/>
        <v>42.948151899999999</v>
      </c>
      <c r="H75" s="42">
        <v>1976</v>
      </c>
      <c r="I75" s="43"/>
      <c r="J75" s="43"/>
    </row>
    <row r="76" spans="2:13" ht="15" x14ac:dyDescent="0.25">
      <c r="B76" s="26" t="s">
        <v>73</v>
      </c>
      <c r="C76" s="27">
        <v>9.9228900000000007</v>
      </c>
      <c r="D76" s="28"/>
      <c r="E76" s="28"/>
      <c r="F76" s="28"/>
      <c r="G76" s="39">
        <f t="shared" si="1"/>
        <v>9.9228900000000007</v>
      </c>
      <c r="H76" s="42">
        <v>1996</v>
      </c>
      <c r="I76" s="43"/>
      <c r="J76" s="43"/>
    </row>
    <row r="77" spans="2:13" ht="15" x14ac:dyDescent="0.25">
      <c r="B77" s="26" t="s">
        <v>74</v>
      </c>
      <c r="C77" s="27">
        <v>9.1176150000000007</v>
      </c>
      <c r="D77" s="28">
        <v>2.0249999999999999</v>
      </c>
      <c r="E77" s="28">
        <v>0.23678027090000001</v>
      </c>
      <c r="F77" s="28"/>
      <c r="G77" s="39">
        <f t="shared" si="1"/>
        <v>11.592497514710001</v>
      </c>
      <c r="H77" s="42">
        <v>1983</v>
      </c>
      <c r="I77" s="43"/>
      <c r="J77" s="43"/>
    </row>
    <row r="78" spans="2:13" ht="15" x14ac:dyDescent="0.25">
      <c r="B78" s="26" t="s">
        <v>75</v>
      </c>
      <c r="C78" s="27">
        <v>0.28899999999999998</v>
      </c>
      <c r="D78" s="28">
        <v>2.3E-2</v>
      </c>
      <c r="E78" s="28">
        <v>5.5872910000000003E-4</v>
      </c>
      <c r="F78" s="28"/>
      <c r="G78" s="39">
        <f t="shared" si="1"/>
        <v>0.31306158529</v>
      </c>
      <c r="H78" s="42">
        <v>2007</v>
      </c>
      <c r="I78" s="43"/>
      <c r="J78" s="43"/>
    </row>
    <row r="79" spans="2:13" ht="15" x14ac:dyDescent="0.25">
      <c r="B79" s="26" t="s">
        <v>76</v>
      </c>
      <c r="C79" s="27">
        <v>24.077367999999996</v>
      </c>
      <c r="D79" s="28">
        <v>10.851374</v>
      </c>
      <c r="E79" s="28">
        <v>1.1824890000000003</v>
      </c>
      <c r="F79" s="28"/>
      <c r="G79" s="39">
        <f t="shared" si="1"/>
        <v>37.175471100000003</v>
      </c>
      <c r="H79" s="42">
        <v>1970</v>
      </c>
      <c r="I79" s="43"/>
      <c r="J79" s="43"/>
    </row>
    <row r="80" spans="2:13" ht="15" x14ac:dyDescent="0.25">
      <c r="B80" s="26" t="s">
        <v>77</v>
      </c>
      <c r="C80" s="27">
        <v>55.767218</v>
      </c>
      <c r="D80" s="28">
        <v>4.2681980000000008</v>
      </c>
      <c r="E80" s="28">
        <v>1.5860690000000002</v>
      </c>
      <c r="F80" s="28"/>
      <c r="G80" s="39">
        <f t="shared" si="1"/>
        <v>63.048947099999999</v>
      </c>
      <c r="H80" s="42">
        <v>1987</v>
      </c>
      <c r="I80" s="43"/>
      <c r="J80" s="43"/>
    </row>
    <row r="81" spans="2:10" ht="15" x14ac:dyDescent="0.25">
      <c r="B81" s="26" t="s">
        <v>581</v>
      </c>
      <c r="C81" s="27">
        <v>234.85032200000006</v>
      </c>
      <c r="D81" s="28">
        <v>477.50693000000001</v>
      </c>
      <c r="E81" s="28">
        <v>7.155270999999999</v>
      </c>
      <c r="F81" s="28">
        <v>4.3369809999999998</v>
      </c>
      <c r="G81" s="39">
        <f t="shared" si="1"/>
        <v>730.28924790000008</v>
      </c>
      <c r="H81" s="42">
        <v>1979</v>
      </c>
      <c r="I81" s="43"/>
      <c r="J81" s="43"/>
    </row>
    <row r="82" spans="2:10" ht="15" x14ac:dyDescent="0.25">
      <c r="B82" s="26" t="s">
        <v>103</v>
      </c>
      <c r="C82" s="27">
        <v>0.89490899999999995</v>
      </c>
      <c r="D82" s="28">
        <v>1.4731860000000001</v>
      </c>
      <c r="E82" s="28"/>
      <c r="F82" s="28"/>
      <c r="G82" s="39">
        <f t="shared" si="1"/>
        <v>2.3680950000000003</v>
      </c>
      <c r="H82" s="42">
        <v>1990</v>
      </c>
      <c r="I82" s="43"/>
      <c r="J82" s="43"/>
    </row>
    <row r="83" spans="2:10" ht="15" x14ac:dyDescent="0.25">
      <c r="B83" s="26" t="s">
        <v>78</v>
      </c>
      <c r="C83" s="27">
        <v>3.485077</v>
      </c>
      <c r="D83" s="28">
        <v>18.923373000000002</v>
      </c>
      <c r="E83" s="28">
        <v>0.14460199999999998</v>
      </c>
      <c r="F83" s="28"/>
      <c r="G83" s="39">
        <f t="shared" si="1"/>
        <v>22.683193800000002</v>
      </c>
      <c r="H83" s="42">
        <v>1996</v>
      </c>
      <c r="I83" s="43"/>
      <c r="J83" s="43"/>
    </row>
    <row r="84" spans="2:10" ht="15" x14ac:dyDescent="0.25">
      <c r="B84" s="26" t="s">
        <v>79</v>
      </c>
      <c r="C84" s="27">
        <v>19.385727000000003</v>
      </c>
      <c r="D84" s="28">
        <v>1.0508950000000001</v>
      </c>
      <c r="E84" s="28">
        <v>0.23754799999999998</v>
      </c>
      <c r="F84" s="28"/>
      <c r="G84" s="39">
        <f t="shared" si="1"/>
        <v>20.887963200000005</v>
      </c>
      <c r="H84" s="42">
        <v>1983</v>
      </c>
      <c r="I84" s="43"/>
      <c r="J84" s="43"/>
    </row>
    <row r="85" spans="2:10" ht="15" x14ac:dyDescent="0.25">
      <c r="B85" s="26" t="s">
        <v>80</v>
      </c>
      <c r="C85" s="27">
        <v>72.777625</v>
      </c>
      <c r="D85" s="28">
        <v>3.8539809999999997</v>
      </c>
      <c r="E85" s="28">
        <v>2.6457610000000003</v>
      </c>
      <c r="F85" s="28"/>
      <c r="G85" s="39">
        <f t="shared" si="1"/>
        <v>81.658551900000006</v>
      </c>
      <c r="H85" s="42">
        <v>1976</v>
      </c>
      <c r="I85" s="43"/>
      <c r="J85" s="43"/>
    </row>
    <row r="86" spans="2:10" ht="15" x14ac:dyDescent="0.25">
      <c r="B86" s="26" t="s">
        <v>81</v>
      </c>
      <c r="C86" s="27">
        <v>5.2818180000000012</v>
      </c>
      <c r="D86" s="28">
        <v>0.17775199999999997</v>
      </c>
      <c r="E86" s="28">
        <v>2.3211000000000002E-2</v>
      </c>
      <c r="F86" s="28"/>
      <c r="G86" s="39">
        <f t="shared" si="1"/>
        <v>5.5036709000000013</v>
      </c>
      <c r="H86" s="42">
        <v>2000</v>
      </c>
      <c r="I86" s="43"/>
      <c r="J86" s="43"/>
    </row>
    <row r="87" spans="2:10" ht="15" x14ac:dyDescent="0.25">
      <c r="B87" s="26" t="s">
        <v>82</v>
      </c>
      <c r="C87" s="27">
        <v>1.5087159999999999</v>
      </c>
      <c r="D87" s="28">
        <v>1.2515679999999998</v>
      </c>
      <c r="E87" s="28"/>
      <c r="F87" s="28"/>
      <c r="G87" s="39">
        <f t="shared" ref="G87:G99" si="2">C87+D87+E87*1.9+F87</f>
        <v>2.7602839999999995</v>
      </c>
      <c r="H87" s="42">
        <v>1991</v>
      </c>
      <c r="I87" s="43"/>
      <c r="J87" s="43"/>
    </row>
    <row r="88" spans="2:10" ht="15" x14ac:dyDescent="0.25">
      <c r="B88" s="26" t="s">
        <v>83</v>
      </c>
      <c r="C88" s="27">
        <v>107.67592</v>
      </c>
      <c r="D88" s="28">
        <v>20.803671999999995</v>
      </c>
      <c r="E88" s="28">
        <v>3.3180770000000011</v>
      </c>
      <c r="F88" s="28"/>
      <c r="G88" s="39">
        <f t="shared" si="2"/>
        <v>134.78393829999999</v>
      </c>
      <c r="H88" s="42">
        <v>1975</v>
      </c>
      <c r="I88" s="43"/>
      <c r="J88" s="43"/>
    </row>
    <row r="89" spans="2:10" ht="15" x14ac:dyDescent="0.25">
      <c r="B89" s="26" t="s">
        <v>84</v>
      </c>
      <c r="C89" s="27">
        <v>15.511421000000002</v>
      </c>
      <c r="D89" s="28"/>
      <c r="E89" s="28"/>
      <c r="F89" s="28"/>
      <c r="G89" s="39">
        <f t="shared" si="2"/>
        <v>15.511421000000002</v>
      </c>
      <c r="H89" s="42">
        <v>1984</v>
      </c>
      <c r="I89" s="43"/>
      <c r="J89" s="43"/>
    </row>
    <row r="90" spans="2:10" ht="15" x14ac:dyDescent="0.25">
      <c r="B90" s="26" t="s">
        <v>85</v>
      </c>
      <c r="C90" s="27">
        <v>2.5332689999999998</v>
      </c>
      <c r="D90" s="28">
        <v>3.296198</v>
      </c>
      <c r="E90" s="28">
        <v>0.75923300000000005</v>
      </c>
      <c r="F90" s="28">
        <v>0.204564</v>
      </c>
      <c r="G90" s="39">
        <f t="shared" si="2"/>
        <v>7.4765736999999994</v>
      </c>
      <c r="H90" s="42">
        <v>1981</v>
      </c>
      <c r="I90" s="43"/>
      <c r="J90" s="43"/>
    </row>
    <row r="91" spans="2:10" ht="15" x14ac:dyDescent="0.25">
      <c r="B91" s="26" t="s">
        <v>86</v>
      </c>
      <c r="C91" s="27">
        <v>52.845280000000002</v>
      </c>
      <c r="D91" s="28">
        <v>2.4814480000000003</v>
      </c>
      <c r="E91" s="28">
        <v>1.316128</v>
      </c>
      <c r="F91" s="28"/>
      <c r="G91" s="39">
        <f t="shared" si="2"/>
        <v>57.827371200000002</v>
      </c>
      <c r="H91" s="42">
        <v>1981</v>
      </c>
      <c r="I91" s="43"/>
      <c r="J91" s="43"/>
    </row>
    <row r="92" spans="2:10" ht="15" x14ac:dyDescent="0.25">
      <c r="B92" s="26" t="s">
        <v>87</v>
      </c>
      <c r="C92" s="27">
        <v>53.502149999999993</v>
      </c>
      <c r="D92" s="28">
        <v>1.7972409999999999</v>
      </c>
      <c r="E92" s="28">
        <v>0.978209</v>
      </c>
      <c r="F92" s="28"/>
      <c r="G92" s="39">
        <f t="shared" si="2"/>
        <v>57.15798809999999</v>
      </c>
      <c r="H92" s="42">
        <v>1986</v>
      </c>
      <c r="I92" s="43"/>
      <c r="J92" s="43"/>
    </row>
    <row r="93" spans="2:10" ht="15" x14ac:dyDescent="0.25">
      <c r="B93" s="26" t="s">
        <v>88</v>
      </c>
      <c r="C93" s="27">
        <v>8.7091899999999995</v>
      </c>
      <c r="D93" s="28">
        <v>0.40039799999999998</v>
      </c>
      <c r="E93" s="28"/>
      <c r="F93" s="28"/>
      <c r="G93" s="39">
        <f t="shared" si="2"/>
        <v>9.1095879999999987</v>
      </c>
      <c r="H93" s="42">
        <v>2003</v>
      </c>
      <c r="I93" s="43"/>
      <c r="J93" s="43"/>
    </row>
    <row r="94" spans="2:10" ht="15" x14ac:dyDescent="0.25">
      <c r="B94" s="26" t="s">
        <v>89</v>
      </c>
      <c r="C94" s="27">
        <v>23.458724000000004</v>
      </c>
      <c r="D94" s="28">
        <v>7.6051079999999995</v>
      </c>
      <c r="E94" s="28">
        <v>0.49688399999999999</v>
      </c>
      <c r="F94" s="28"/>
      <c r="G94" s="39">
        <f t="shared" si="2"/>
        <v>32.007911600000007</v>
      </c>
      <c r="H94" s="42">
        <v>1986</v>
      </c>
      <c r="J94" s="43"/>
    </row>
    <row r="95" spans="2:10" ht="15" x14ac:dyDescent="0.25">
      <c r="B95" s="26" t="s">
        <v>440</v>
      </c>
      <c r="C95" s="27">
        <v>0.47113500000000003</v>
      </c>
      <c r="D95" s="28">
        <v>0.51654800000000001</v>
      </c>
      <c r="E95" s="28">
        <v>6.5852000000000008E-2</v>
      </c>
      <c r="F95" s="28"/>
      <c r="G95" s="39">
        <f t="shared" si="2"/>
        <v>1.1128018000000002</v>
      </c>
      <c r="H95" s="42">
        <v>2008</v>
      </c>
      <c r="J95" s="43"/>
    </row>
    <row r="96" spans="2:10" s="37" customFormat="1" ht="15" x14ac:dyDescent="0.25">
      <c r="B96" s="26" t="s">
        <v>90</v>
      </c>
      <c r="C96" s="27">
        <v>6.5078829999999996</v>
      </c>
      <c r="D96" s="28">
        <v>0.61308600000000002</v>
      </c>
      <c r="E96" s="28"/>
      <c r="F96" s="28"/>
      <c r="G96" s="39">
        <f t="shared" si="2"/>
        <v>7.1209689999999997</v>
      </c>
      <c r="H96" s="42">
        <v>1994</v>
      </c>
      <c r="J96" s="43"/>
    </row>
    <row r="97" spans="1:13" s="37" customFormat="1" ht="15" x14ac:dyDescent="0.25">
      <c r="B97" s="26" t="s">
        <v>91</v>
      </c>
      <c r="C97" s="27">
        <v>8.2046689999999991</v>
      </c>
      <c r="D97" s="28">
        <v>0.77023900000000001</v>
      </c>
      <c r="E97" s="28">
        <v>0.15018000000000001</v>
      </c>
      <c r="F97" s="28">
        <v>8.8995000000000005E-2</v>
      </c>
      <c r="G97" s="39">
        <f t="shared" si="2"/>
        <v>9.3492449999999998</v>
      </c>
      <c r="H97" s="42">
        <v>1993</v>
      </c>
      <c r="I97" s="17"/>
      <c r="J97" s="43"/>
    </row>
    <row r="98" spans="1:13" ht="15" x14ac:dyDescent="0.25">
      <c r="B98" s="26" t="s">
        <v>92</v>
      </c>
      <c r="C98" s="27">
        <v>7.9060089999999992</v>
      </c>
      <c r="D98" s="28"/>
      <c r="E98" s="28"/>
      <c r="F98" s="28"/>
      <c r="G98" s="39">
        <f t="shared" si="2"/>
        <v>7.9060089999999992</v>
      </c>
      <c r="H98" s="44">
        <v>1987</v>
      </c>
      <c r="J98" s="43"/>
    </row>
    <row r="99" spans="1:13" ht="15.75" thickBot="1" x14ac:dyDescent="0.3">
      <c r="B99" s="26" t="s">
        <v>94</v>
      </c>
      <c r="C99" s="27">
        <v>84.961386000000005</v>
      </c>
      <c r="D99" s="28">
        <v>133.25505200000001</v>
      </c>
      <c r="E99" s="28">
        <v>24.400720999999997</v>
      </c>
      <c r="F99" s="28">
        <v>17.112745</v>
      </c>
      <c r="G99" s="39">
        <f t="shared" si="2"/>
        <v>281.6905529</v>
      </c>
      <c r="H99" s="29">
        <v>1981</v>
      </c>
      <c r="J99" s="43"/>
    </row>
    <row r="100" spans="1:13" ht="48.75" x14ac:dyDescent="0.25">
      <c r="B100" s="346" t="s">
        <v>230</v>
      </c>
      <c r="C100" s="46">
        <f>SUM(C21:C99)</f>
        <v>3849.2210180000006</v>
      </c>
      <c r="D100" s="47">
        <f>SUM(D21:D99)</f>
        <v>1643.9353680000004</v>
      </c>
      <c r="E100" s="47">
        <f>SUM(E21:E99)</f>
        <v>155.82678200000004</v>
      </c>
      <c r="F100" s="47">
        <f>SUM(F21:F99)</f>
        <v>107.214731</v>
      </c>
      <c r="G100" s="48">
        <f>SUM(G21:G99)</f>
        <v>5896.4420027999977</v>
      </c>
      <c r="H100" s="49"/>
      <c r="J100" s="43"/>
    </row>
    <row r="101" spans="1:13" ht="25.5" thickBot="1" x14ac:dyDescent="0.3">
      <c r="B101" s="299" t="s">
        <v>229</v>
      </c>
      <c r="C101" s="50">
        <f>C100+C20</f>
        <v>3896.7274730000008</v>
      </c>
      <c r="D101" s="51">
        <f>D100+D20</f>
        <v>1874.1929630000004</v>
      </c>
      <c r="E101" s="51">
        <f>E100+E20</f>
        <v>159.87526600000004</v>
      </c>
      <c r="F101" s="51">
        <f>F100+F20</f>
        <v>108.161373</v>
      </c>
      <c r="G101" s="52">
        <f>G100+G20</f>
        <v>6182.8448143999976</v>
      </c>
      <c r="H101" s="53"/>
      <c r="J101" s="43"/>
    </row>
    <row r="102" spans="1:13" ht="15" x14ac:dyDescent="0.25">
      <c r="C102" s="38"/>
      <c r="D102" s="30"/>
      <c r="E102" s="30"/>
      <c r="F102" s="30"/>
      <c r="G102" s="30"/>
      <c r="H102" s="43"/>
      <c r="J102" s="43"/>
    </row>
    <row r="103" spans="1:13" ht="15" x14ac:dyDescent="0.25">
      <c r="A103" s="54"/>
      <c r="C103" s="361"/>
      <c r="D103" s="362"/>
      <c r="E103" s="362"/>
      <c r="F103" s="362"/>
      <c r="G103" s="30"/>
      <c r="H103" s="43"/>
    </row>
    <row r="104" spans="1:13" ht="15" x14ac:dyDescent="0.25">
      <c r="A104" s="54"/>
      <c r="B104" s="373" t="s">
        <v>137</v>
      </c>
      <c r="C104" s="55"/>
      <c r="D104" s="56"/>
      <c r="E104" s="57"/>
      <c r="F104" s="369" t="s">
        <v>411</v>
      </c>
      <c r="G104" s="369"/>
      <c r="H104" s="344"/>
      <c r="I104" s="345"/>
      <c r="J104" s="345"/>
      <c r="K104" s="345"/>
      <c r="L104" s="345"/>
      <c r="M104" s="345"/>
    </row>
    <row r="105" spans="1:13" ht="15" x14ac:dyDescent="0.25">
      <c r="A105" s="54"/>
      <c r="B105" s="373" t="s">
        <v>95</v>
      </c>
      <c r="C105" s="374"/>
      <c r="D105" s="375"/>
      <c r="E105" s="373"/>
      <c r="F105" s="369" t="s">
        <v>479</v>
      </c>
      <c r="G105" s="369"/>
      <c r="H105" s="345"/>
      <c r="I105" s="345"/>
      <c r="J105" s="345"/>
      <c r="K105" s="345"/>
      <c r="L105" s="345"/>
      <c r="M105" s="345"/>
    </row>
    <row r="106" spans="1:13" ht="15" x14ac:dyDescent="0.25">
      <c r="A106" s="54"/>
      <c r="B106" s="16"/>
      <c r="C106" s="16"/>
      <c r="D106" s="16"/>
      <c r="E106" s="16"/>
      <c r="F106" s="370" t="s">
        <v>480</v>
      </c>
      <c r="G106" s="370"/>
      <c r="H106" s="370"/>
      <c r="I106" s="370"/>
      <c r="J106" s="370"/>
      <c r="K106" s="370"/>
      <c r="L106" s="345"/>
      <c r="M106" s="345"/>
    </row>
    <row r="107" spans="1:13" ht="15" x14ac:dyDescent="0.25">
      <c r="A107" s="54"/>
      <c r="B107" s="368" t="s">
        <v>96</v>
      </c>
      <c r="C107" s="374"/>
      <c r="D107" s="375"/>
      <c r="E107" s="373"/>
      <c r="F107" s="369" t="s">
        <v>412</v>
      </c>
      <c r="G107" s="369"/>
      <c r="H107" s="345"/>
      <c r="I107" s="345"/>
      <c r="J107" s="345"/>
      <c r="K107" s="345"/>
      <c r="L107" s="345"/>
      <c r="M107" s="345"/>
    </row>
    <row r="108" spans="1:13" ht="15" x14ac:dyDescent="0.25">
      <c r="B108" s="30" t="s">
        <v>486</v>
      </c>
      <c r="C108" s="374"/>
      <c r="D108" s="374"/>
      <c r="E108" s="16"/>
      <c r="F108" s="369" t="s">
        <v>487</v>
      </c>
      <c r="G108" s="369"/>
      <c r="H108" s="345"/>
      <c r="I108" s="345"/>
      <c r="J108" s="345"/>
      <c r="K108" s="345"/>
    </row>
    <row r="109" spans="1:13" ht="15" x14ac:dyDescent="0.25">
      <c r="B109" s="30" t="s">
        <v>488</v>
      </c>
      <c r="C109" s="374"/>
      <c r="D109" s="374"/>
      <c r="E109" s="16"/>
      <c r="F109" s="369" t="s">
        <v>489</v>
      </c>
      <c r="G109" s="369"/>
      <c r="H109" s="343"/>
      <c r="I109" s="343"/>
      <c r="J109" s="343"/>
      <c r="K109" s="343"/>
    </row>
    <row r="110" spans="1:13" ht="15" x14ac:dyDescent="0.25">
      <c r="B110" s="30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opLeftCell="A65" zoomScale="99" zoomScaleNormal="99" workbookViewId="0">
      <selection activeCell="F96" sqref="F96"/>
    </sheetView>
  </sheetViews>
  <sheetFormatPr baseColWidth="10" defaultColWidth="11.42578125" defaultRowHeight="12" x14ac:dyDescent="0.2"/>
  <cols>
    <col min="1" max="1" width="25.85546875" style="58" customWidth="1"/>
    <col min="2" max="3" width="8.5703125" style="58" customWidth="1"/>
    <col min="4" max="4" width="9" style="58" customWidth="1"/>
    <col min="5" max="5" width="9.7109375" style="58" customWidth="1"/>
    <col min="6" max="6" width="9.28515625" style="58" customWidth="1"/>
    <col min="7" max="8" width="9.140625" style="58" customWidth="1"/>
    <col min="9" max="9" width="9" style="58" customWidth="1"/>
    <col min="10" max="10" width="9.85546875" style="58" customWidth="1"/>
    <col min="11" max="11" width="9" style="58" customWidth="1"/>
    <col min="12" max="16384" width="11.42578125" style="58"/>
  </cols>
  <sheetData>
    <row r="1" spans="1:18" ht="85.5" customHeight="1" thickBot="1" x14ac:dyDescent="0.25">
      <c r="A1" s="468" t="s">
        <v>227</v>
      </c>
      <c r="B1" s="468"/>
      <c r="C1" s="468"/>
      <c r="D1" s="468"/>
      <c r="E1" s="468"/>
      <c r="F1" s="468"/>
      <c r="G1" s="468"/>
      <c r="H1" s="468"/>
    </row>
    <row r="2" spans="1:18" ht="26.25" customHeight="1" x14ac:dyDescent="0.2">
      <c r="A2" s="462" t="s">
        <v>226</v>
      </c>
      <c r="B2" s="463"/>
      <c r="C2" s="463"/>
      <c r="D2" s="463"/>
      <c r="E2" s="463"/>
      <c r="F2" s="464"/>
      <c r="G2" s="465" t="s">
        <v>225</v>
      </c>
      <c r="H2" s="466"/>
      <c r="I2" s="466"/>
      <c r="J2" s="466"/>
      <c r="K2" s="467"/>
    </row>
    <row r="3" spans="1:18" ht="36" x14ac:dyDescent="0.25">
      <c r="A3" s="287" t="s">
        <v>145</v>
      </c>
      <c r="B3" s="282" t="s">
        <v>212</v>
      </c>
      <c r="C3" s="282" t="s">
        <v>213</v>
      </c>
      <c r="D3" s="282" t="s">
        <v>222</v>
      </c>
      <c r="E3" s="282" t="s">
        <v>214</v>
      </c>
      <c r="F3" s="282" t="s">
        <v>3</v>
      </c>
      <c r="G3" s="282" t="s">
        <v>212</v>
      </c>
      <c r="H3" s="282" t="s">
        <v>213</v>
      </c>
      <c r="I3" s="282" t="s">
        <v>222</v>
      </c>
      <c r="J3" s="282" t="s">
        <v>214</v>
      </c>
      <c r="K3" s="283" t="s">
        <v>3</v>
      </c>
      <c r="M3" s="59"/>
      <c r="N3" s="60"/>
      <c r="O3" s="60"/>
      <c r="P3" s="60"/>
      <c r="Q3" s="59"/>
      <c r="R3" s="59"/>
    </row>
    <row r="4" spans="1:18" ht="24.75" thickBot="1" x14ac:dyDescent="0.25">
      <c r="A4" s="284"/>
      <c r="B4" s="275" t="s">
        <v>217</v>
      </c>
      <c r="C4" s="285" t="s">
        <v>218</v>
      </c>
      <c r="D4" s="285" t="s">
        <v>219</v>
      </c>
      <c r="E4" s="285" t="s">
        <v>217</v>
      </c>
      <c r="F4" s="285" t="s">
        <v>217</v>
      </c>
      <c r="G4" s="285" t="s">
        <v>217</v>
      </c>
      <c r="H4" s="285" t="s">
        <v>218</v>
      </c>
      <c r="I4" s="285" t="s">
        <v>219</v>
      </c>
      <c r="J4" s="285" t="s">
        <v>217</v>
      </c>
      <c r="K4" s="286" t="s">
        <v>217</v>
      </c>
      <c r="M4" s="62"/>
      <c r="N4" s="62"/>
      <c r="O4" s="62"/>
      <c r="P4" s="62"/>
      <c r="Q4" s="62"/>
      <c r="R4" s="62"/>
    </row>
    <row r="5" spans="1:18" ht="13.5" x14ac:dyDescent="0.2">
      <c r="A5" s="63" t="s">
        <v>582</v>
      </c>
      <c r="B5" s="64">
        <v>0</v>
      </c>
      <c r="C5" s="65">
        <v>45.120000000000005</v>
      </c>
      <c r="D5" s="65">
        <v>0</v>
      </c>
      <c r="E5" s="65">
        <v>0.91</v>
      </c>
      <c r="F5" s="418">
        <f>B5+C5+D5*1.9+E5</f>
        <v>46.03</v>
      </c>
      <c r="G5" s="65">
        <v>0</v>
      </c>
      <c r="H5" s="65">
        <v>45.120000000000005</v>
      </c>
      <c r="I5" s="65">
        <v>0</v>
      </c>
      <c r="J5" s="65">
        <v>0.91</v>
      </c>
      <c r="K5" s="411">
        <f>G5+H5+I5*1.9+J5</f>
        <v>46.03</v>
      </c>
      <c r="L5" s="66"/>
      <c r="M5" s="17"/>
      <c r="N5" s="38"/>
      <c r="O5" s="38"/>
      <c r="P5" s="38"/>
      <c r="Q5" s="38"/>
      <c r="R5" s="17"/>
    </row>
    <row r="6" spans="1:18" ht="12.75" x14ac:dyDescent="0.2">
      <c r="A6" s="67" t="s">
        <v>29</v>
      </c>
      <c r="B6" s="27">
        <v>1.728</v>
      </c>
      <c r="C6" s="28">
        <v>5.4390000000000001</v>
      </c>
      <c r="D6" s="28">
        <v>0.95900000000000007</v>
      </c>
      <c r="E6" s="28">
        <v>0</v>
      </c>
      <c r="F6" s="39">
        <f>B6+C6+D6*1.9+E6</f>
        <v>8.9891000000000005</v>
      </c>
      <c r="G6" s="27">
        <v>0.52782799999999996</v>
      </c>
      <c r="H6" s="28">
        <v>2.1297099999999998</v>
      </c>
      <c r="I6" s="28">
        <v>0.36638700000000002</v>
      </c>
      <c r="J6" s="28">
        <v>0</v>
      </c>
      <c r="K6" s="412">
        <f t="shared" ref="K6:K60" si="0">G6+H6+I6*1.9+J6</f>
        <v>3.3536732999999996</v>
      </c>
      <c r="L6" s="66"/>
      <c r="M6" s="17"/>
      <c r="N6" s="38"/>
      <c r="O6" s="38"/>
      <c r="P6" s="38"/>
      <c r="Q6" s="38"/>
      <c r="R6" s="17"/>
    </row>
    <row r="7" spans="1:18" ht="12.75" x14ac:dyDescent="0.2">
      <c r="A7" s="67" t="s">
        <v>30</v>
      </c>
      <c r="B7" s="27">
        <v>41.199320999999998</v>
      </c>
      <c r="C7" s="28">
        <v>7.2808320000000002</v>
      </c>
      <c r="D7" s="28">
        <v>0</v>
      </c>
      <c r="E7" s="28">
        <v>0</v>
      </c>
      <c r="F7" s="39">
        <f t="shared" ref="F7:F78" si="1">B7+C7+D7*1.9+E7</f>
        <v>48.480153000000001</v>
      </c>
      <c r="G7" s="27">
        <v>17.996896999999997</v>
      </c>
      <c r="H7" s="28">
        <v>4.5763119999999997</v>
      </c>
      <c r="I7" s="28">
        <v>0</v>
      </c>
      <c r="J7" s="28">
        <v>0</v>
      </c>
      <c r="K7" s="412">
        <f t="shared" si="0"/>
        <v>22.573208999999999</v>
      </c>
      <c r="L7" s="66"/>
      <c r="M7" s="17"/>
      <c r="N7" s="38"/>
      <c r="O7" s="38"/>
      <c r="P7" s="38"/>
      <c r="Q7" s="38"/>
      <c r="R7" s="17"/>
    </row>
    <row r="8" spans="1:18" ht="12.75" x14ac:dyDescent="0.2">
      <c r="A8" s="67" t="s">
        <v>436</v>
      </c>
      <c r="B8" s="27">
        <v>0.28999999999999998</v>
      </c>
      <c r="C8" s="28">
        <v>1.23</v>
      </c>
      <c r="D8" s="28">
        <v>0</v>
      </c>
      <c r="E8" s="28">
        <v>0</v>
      </c>
      <c r="F8" s="39">
        <f t="shared" si="1"/>
        <v>1.52</v>
      </c>
      <c r="G8" s="27">
        <v>0.17957799999999999</v>
      </c>
      <c r="H8" s="28">
        <v>1.108619</v>
      </c>
      <c r="I8" s="28">
        <v>0</v>
      </c>
      <c r="J8" s="28">
        <v>0</v>
      </c>
      <c r="K8" s="412">
        <f t="shared" si="0"/>
        <v>1.288197</v>
      </c>
      <c r="L8" s="66"/>
      <c r="M8" s="17"/>
      <c r="N8" s="38"/>
      <c r="O8" s="38"/>
      <c r="P8" s="38"/>
      <c r="Q8" s="38"/>
      <c r="R8" s="17"/>
    </row>
    <row r="9" spans="1:18" ht="12.75" x14ac:dyDescent="0.2">
      <c r="A9" s="67" t="s">
        <v>31</v>
      </c>
      <c r="B9" s="27">
        <v>68.891370000000009</v>
      </c>
      <c r="C9" s="28">
        <v>1.8030029999999997</v>
      </c>
      <c r="D9" s="28">
        <v>0</v>
      </c>
      <c r="E9" s="28">
        <v>0</v>
      </c>
      <c r="F9" s="39">
        <f t="shared" si="1"/>
        <v>70.694373000000013</v>
      </c>
      <c r="G9" s="27">
        <v>11.08926000000001</v>
      </c>
      <c r="H9" s="28">
        <v>0.41091999999999973</v>
      </c>
      <c r="I9" s="28">
        <v>0</v>
      </c>
      <c r="J9" s="28">
        <v>0</v>
      </c>
      <c r="K9" s="412">
        <f t="shared" si="0"/>
        <v>11.500180000000009</v>
      </c>
      <c r="L9" s="66"/>
      <c r="M9" s="17"/>
      <c r="N9" s="38"/>
      <c r="O9" s="38"/>
      <c r="P9" s="38"/>
      <c r="Q9" s="38"/>
      <c r="R9" s="17"/>
    </row>
    <row r="10" spans="1:18" ht="12.75" x14ac:dyDescent="0.2">
      <c r="A10" s="67" t="s">
        <v>32</v>
      </c>
      <c r="B10" s="27">
        <v>0.86318700000000004</v>
      </c>
      <c r="C10" s="28">
        <v>2.07E-2</v>
      </c>
      <c r="D10" s="28">
        <v>1.5554999999999999E-2</v>
      </c>
      <c r="E10" s="28">
        <v>0</v>
      </c>
      <c r="F10" s="39">
        <f t="shared" si="1"/>
        <v>0.91344150000000013</v>
      </c>
      <c r="G10" s="27">
        <v>0.26575000000000004</v>
      </c>
      <c r="H10" s="28">
        <v>-3.0000000000000165E-4</v>
      </c>
      <c r="I10" s="28">
        <v>3.9789999999999999E-3</v>
      </c>
      <c r="J10" s="28">
        <v>0</v>
      </c>
      <c r="K10" s="412">
        <f t="shared" si="0"/>
        <v>0.27301010000000003</v>
      </c>
      <c r="L10" s="66"/>
      <c r="M10" s="17"/>
      <c r="N10" s="38"/>
      <c r="O10" s="38"/>
      <c r="P10" s="38"/>
      <c r="Q10" s="38"/>
      <c r="R10" s="17"/>
    </row>
    <row r="11" spans="1:18" ht="12.75" x14ac:dyDescent="0.2">
      <c r="A11" s="67" t="s">
        <v>33</v>
      </c>
      <c r="B11" s="27">
        <v>58.864996000000005</v>
      </c>
      <c r="C11" s="28">
        <v>4.1919640000000005</v>
      </c>
      <c r="D11" s="28">
        <v>1.4167169999999998</v>
      </c>
      <c r="E11" s="28">
        <v>0</v>
      </c>
      <c r="F11" s="39">
        <f t="shared" si="1"/>
        <v>65.748722299999997</v>
      </c>
      <c r="G11" s="27">
        <v>3.0239080000000058</v>
      </c>
      <c r="H11" s="28">
        <v>0.86757200000000045</v>
      </c>
      <c r="I11" s="28">
        <v>0.17415199999999964</v>
      </c>
      <c r="J11" s="28">
        <v>0</v>
      </c>
      <c r="K11" s="412">
        <f t="shared" si="0"/>
        <v>4.2223688000000053</v>
      </c>
      <c r="L11" s="66"/>
      <c r="M11" s="17"/>
      <c r="N11" s="38"/>
      <c r="O11" s="38"/>
      <c r="P11" s="38"/>
      <c r="Q11" s="38"/>
      <c r="R11" s="17"/>
    </row>
    <row r="12" spans="1:18" ht="13.5" x14ac:dyDescent="0.2">
      <c r="A12" s="67" t="s">
        <v>526</v>
      </c>
      <c r="B12" s="27">
        <v>3.6357589999999997</v>
      </c>
      <c r="C12" s="28">
        <v>0</v>
      </c>
      <c r="D12" s="28">
        <v>0</v>
      </c>
      <c r="E12" s="28">
        <v>0</v>
      </c>
      <c r="F12" s="39">
        <f t="shared" si="1"/>
        <v>3.6357589999999997</v>
      </c>
      <c r="G12" s="27">
        <v>3.6357589999999997</v>
      </c>
      <c r="H12" s="28">
        <v>0</v>
      </c>
      <c r="I12" s="28">
        <v>0</v>
      </c>
      <c r="J12" s="28">
        <v>0</v>
      </c>
      <c r="K12" s="412">
        <f t="shared" si="0"/>
        <v>3.6357589999999997</v>
      </c>
      <c r="L12" s="66"/>
      <c r="M12" s="17"/>
      <c r="N12" s="38"/>
      <c r="O12" s="38"/>
      <c r="P12" s="38"/>
      <c r="Q12" s="38"/>
      <c r="R12" s="17"/>
    </row>
    <row r="13" spans="1:18" ht="13.5" x14ac:dyDescent="0.2">
      <c r="A13" s="67" t="s">
        <v>584</v>
      </c>
      <c r="B13" s="27">
        <v>3.4316</v>
      </c>
      <c r="C13" s="28">
        <v>0.198266</v>
      </c>
      <c r="D13" s="28">
        <v>0</v>
      </c>
      <c r="E13" s="28">
        <v>0</v>
      </c>
      <c r="F13" s="39">
        <f t="shared" si="1"/>
        <v>3.6298659999999998</v>
      </c>
      <c r="G13" s="27">
        <v>3.4316</v>
      </c>
      <c r="H13" s="28">
        <v>0.198266</v>
      </c>
      <c r="I13" s="28">
        <v>0</v>
      </c>
      <c r="J13" s="28">
        <v>0</v>
      </c>
      <c r="K13" s="412">
        <f t="shared" si="0"/>
        <v>3.6298659999999998</v>
      </c>
      <c r="L13" s="66"/>
      <c r="M13" s="17"/>
      <c r="N13" s="38"/>
      <c r="O13" s="38"/>
      <c r="P13" s="38"/>
      <c r="Q13" s="38"/>
      <c r="R13" s="17"/>
    </row>
    <row r="14" spans="1:18" ht="12.75" x14ac:dyDescent="0.2">
      <c r="A14" s="67" t="s">
        <v>34</v>
      </c>
      <c r="B14" s="27">
        <v>148.22500000000002</v>
      </c>
      <c r="C14" s="28">
        <v>1.6679220000000001</v>
      </c>
      <c r="D14" s="28">
        <v>2.8441869999999998</v>
      </c>
      <c r="E14" s="28">
        <v>0</v>
      </c>
      <c r="F14" s="39">
        <f t="shared" si="1"/>
        <v>155.29687730000003</v>
      </c>
      <c r="G14" s="27">
        <v>14.897892000000013</v>
      </c>
      <c r="H14" s="28">
        <v>7.2989000000000193E-2</v>
      </c>
      <c r="I14" s="28">
        <v>0.38889299999999993</v>
      </c>
      <c r="J14" s="28">
        <v>0</v>
      </c>
      <c r="K14" s="412">
        <f t="shared" si="0"/>
        <v>15.709777700000013</v>
      </c>
      <c r="L14" s="66"/>
      <c r="M14" s="17"/>
      <c r="N14" s="38"/>
      <c r="O14" s="38"/>
      <c r="P14" s="38"/>
      <c r="Q14" s="38"/>
      <c r="R14" s="17"/>
    </row>
    <row r="15" spans="1:18" ht="13.5" x14ac:dyDescent="0.2">
      <c r="A15" s="67" t="s">
        <v>527</v>
      </c>
      <c r="B15" s="27">
        <v>26.22</v>
      </c>
      <c r="C15" s="28">
        <v>1.79</v>
      </c>
      <c r="D15" s="28">
        <v>0.6</v>
      </c>
      <c r="E15" s="28">
        <v>0</v>
      </c>
      <c r="F15" s="39">
        <f t="shared" si="1"/>
        <v>29.15</v>
      </c>
      <c r="G15" s="27">
        <v>26.22</v>
      </c>
      <c r="H15" s="28">
        <v>1.79</v>
      </c>
      <c r="I15" s="28">
        <v>0.6</v>
      </c>
      <c r="J15" s="28">
        <v>0</v>
      </c>
      <c r="K15" s="412">
        <f t="shared" si="0"/>
        <v>29.15</v>
      </c>
      <c r="L15" s="66"/>
      <c r="M15" s="17"/>
      <c r="N15" s="38"/>
      <c r="O15" s="38"/>
      <c r="P15" s="38"/>
      <c r="Q15" s="38"/>
      <c r="R15" s="17"/>
    </row>
    <row r="16" spans="1:18" ht="12.75" x14ac:dyDescent="0.2">
      <c r="A16" s="67" t="s">
        <v>35</v>
      </c>
      <c r="B16" s="68">
        <v>563.27715999999998</v>
      </c>
      <c r="C16" s="69">
        <v>161.63377299999999</v>
      </c>
      <c r="D16" s="69">
        <v>14.988853000000001</v>
      </c>
      <c r="E16" s="69">
        <v>0</v>
      </c>
      <c r="F16" s="39">
        <f t="shared" si="1"/>
        <v>753.38975370000003</v>
      </c>
      <c r="G16" s="68">
        <v>117.46722499999998</v>
      </c>
      <c r="H16" s="69">
        <v>19.134099999999961</v>
      </c>
      <c r="I16" s="69">
        <v>1.941456999999998</v>
      </c>
      <c r="J16" s="69">
        <v>0</v>
      </c>
      <c r="K16" s="412">
        <f t="shared" si="0"/>
        <v>140.29009329999994</v>
      </c>
      <c r="L16" s="66"/>
      <c r="M16" s="17"/>
      <c r="N16" s="38"/>
      <c r="O16" s="38"/>
      <c r="P16" s="38"/>
      <c r="Q16" s="38"/>
      <c r="R16" s="17"/>
    </row>
    <row r="17" spans="1:18" ht="12.75" x14ac:dyDescent="0.2">
      <c r="A17" s="67" t="s">
        <v>36</v>
      </c>
      <c r="B17" s="27">
        <v>135.61510000000001</v>
      </c>
      <c r="C17" s="28">
        <v>45.382530000000003</v>
      </c>
      <c r="D17" s="28">
        <v>4.0224169999999999</v>
      </c>
      <c r="E17" s="28">
        <v>0</v>
      </c>
      <c r="F17" s="39">
        <f t="shared" si="1"/>
        <v>188.6402223</v>
      </c>
      <c r="G17" s="27">
        <v>33.15701700000001</v>
      </c>
      <c r="H17" s="28">
        <v>5.7359880000000061</v>
      </c>
      <c r="I17" s="28">
        <v>9.9232999999999016E-2</v>
      </c>
      <c r="J17" s="28">
        <v>0</v>
      </c>
      <c r="K17" s="412">
        <f t="shared" si="0"/>
        <v>39.081547700000016</v>
      </c>
      <c r="L17" s="66"/>
      <c r="M17" s="17"/>
      <c r="N17" s="38"/>
      <c r="O17" s="38"/>
      <c r="P17" s="38"/>
      <c r="Q17" s="38"/>
      <c r="R17" s="17"/>
    </row>
    <row r="18" spans="1:18" ht="12.75" x14ac:dyDescent="0.2">
      <c r="A18" s="67" t="s">
        <v>37</v>
      </c>
      <c r="B18" s="27">
        <v>11.96527</v>
      </c>
      <c r="C18" s="28">
        <v>7.3437599999999996</v>
      </c>
      <c r="D18" s="28">
        <v>0.57954700000000003</v>
      </c>
      <c r="E18" s="28">
        <v>0</v>
      </c>
      <c r="F18" s="39">
        <f t="shared" si="1"/>
        <v>20.4101693</v>
      </c>
      <c r="G18" s="27">
        <v>1.5273230000000009</v>
      </c>
      <c r="H18" s="28">
        <v>3.4402489999999997</v>
      </c>
      <c r="I18" s="28">
        <v>0.13981600000000011</v>
      </c>
      <c r="J18" s="28">
        <v>0</v>
      </c>
      <c r="K18" s="412">
        <f t="shared" si="0"/>
        <v>5.2332224000000007</v>
      </c>
      <c r="L18" s="66"/>
      <c r="M18" s="17"/>
      <c r="N18" s="38"/>
      <c r="O18" s="38"/>
      <c r="P18" s="38"/>
      <c r="Q18" s="38"/>
      <c r="R18" s="17"/>
    </row>
    <row r="19" spans="1:18" ht="12.75" x14ac:dyDescent="0.2">
      <c r="A19" s="67" t="s">
        <v>38</v>
      </c>
      <c r="B19" s="27">
        <v>0.36529299999999998</v>
      </c>
      <c r="C19" s="28">
        <v>0</v>
      </c>
      <c r="D19" s="28">
        <v>0</v>
      </c>
      <c r="E19" s="28">
        <v>0</v>
      </c>
      <c r="F19" s="39">
        <f t="shared" si="1"/>
        <v>0.36529299999999998</v>
      </c>
      <c r="G19" s="27">
        <v>9.0251999999999943E-2</v>
      </c>
      <c r="H19" s="28">
        <v>-1.6899999999999999E-4</v>
      </c>
      <c r="I19" s="28">
        <v>0</v>
      </c>
      <c r="J19" s="28">
        <v>0</v>
      </c>
      <c r="K19" s="412">
        <f t="shared" si="0"/>
        <v>9.0082999999999941E-2</v>
      </c>
      <c r="L19" s="66"/>
      <c r="M19" s="17"/>
      <c r="N19" s="38"/>
      <c r="O19" s="38"/>
      <c r="P19" s="38"/>
      <c r="Q19" s="38"/>
      <c r="R19" s="17"/>
    </row>
    <row r="20" spans="1:18" ht="12.75" x14ac:dyDescent="0.2">
      <c r="A20" s="67" t="s">
        <v>39</v>
      </c>
      <c r="B20" s="27">
        <v>32.53</v>
      </c>
      <c r="C20" s="28">
        <v>8.7800000000000011</v>
      </c>
      <c r="D20" s="28">
        <v>0.75</v>
      </c>
      <c r="E20" s="28">
        <v>0</v>
      </c>
      <c r="F20" s="39">
        <f t="shared" si="1"/>
        <v>42.734999999999999</v>
      </c>
      <c r="G20" s="27">
        <v>5.312775000000002</v>
      </c>
      <c r="H20" s="28">
        <v>5.7144040000000018</v>
      </c>
      <c r="I20" s="28">
        <v>0.47868999999999995</v>
      </c>
      <c r="J20" s="28">
        <v>0</v>
      </c>
      <c r="K20" s="412">
        <f t="shared" si="0"/>
        <v>11.936690000000004</v>
      </c>
      <c r="L20" s="66"/>
      <c r="M20" s="17"/>
      <c r="N20" s="38"/>
      <c r="O20" s="38"/>
      <c r="P20" s="38"/>
      <c r="Q20" s="38"/>
      <c r="R20" s="17"/>
    </row>
    <row r="21" spans="1:18" ht="13.5" x14ac:dyDescent="0.2">
      <c r="A21" s="365" t="s">
        <v>583</v>
      </c>
      <c r="B21" s="27">
        <v>1.67</v>
      </c>
      <c r="C21" s="28">
        <v>0</v>
      </c>
      <c r="D21" s="28">
        <v>0</v>
      </c>
      <c r="E21" s="28">
        <v>0</v>
      </c>
      <c r="F21" s="39">
        <f t="shared" si="1"/>
        <v>1.67</v>
      </c>
      <c r="G21" s="27">
        <v>1.67</v>
      </c>
      <c r="H21" s="28">
        <v>0</v>
      </c>
      <c r="I21" s="28">
        <v>0</v>
      </c>
      <c r="J21" s="28">
        <v>0</v>
      </c>
      <c r="K21" s="412">
        <f t="shared" si="0"/>
        <v>1.67</v>
      </c>
      <c r="L21" s="66"/>
      <c r="M21" s="17"/>
      <c r="N21" s="38"/>
      <c r="O21" s="38"/>
      <c r="P21" s="38"/>
      <c r="Q21" s="38"/>
      <c r="R21" s="17"/>
    </row>
    <row r="22" spans="1:18" ht="12.75" x14ac:dyDescent="0.2">
      <c r="A22" s="67" t="s">
        <v>155</v>
      </c>
      <c r="B22" s="27">
        <v>0.164439</v>
      </c>
      <c r="C22" s="28">
        <v>0.36559799999999998</v>
      </c>
      <c r="D22" s="28">
        <v>1.8225999999999999E-2</v>
      </c>
      <c r="E22" s="28">
        <v>1.3644E-2</v>
      </c>
      <c r="F22" s="39">
        <f t="shared" si="1"/>
        <v>0.5783104</v>
      </c>
      <c r="G22" s="27">
        <v>3.2480000000000009E-3</v>
      </c>
      <c r="H22" s="28">
        <v>6.2336999999999976E-2</v>
      </c>
      <c r="I22" s="28">
        <v>3.1289999999999998E-3</v>
      </c>
      <c r="J22" s="28">
        <v>1.8589999999999995E-3</v>
      </c>
      <c r="K22" s="412">
        <f t="shared" si="0"/>
        <v>7.3389099999999971E-2</v>
      </c>
      <c r="L22" s="66"/>
      <c r="M22" s="17"/>
      <c r="N22" s="38"/>
      <c r="O22" s="38"/>
      <c r="P22" s="38"/>
      <c r="Q22" s="38"/>
      <c r="R22" s="17"/>
    </row>
    <row r="23" spans="1:18" ht="12.75" x14ac:dyDescent="0.2">
      <c r="A23" s="67" t="s">
        <v>40</v>
      </c>
      <c r="B23" s="27">
        <v>3.0350000000000001</v>
      </c>
      <c r="C23" s="28">
        <v>1.3955610000000001</v>
      </c>
      <c r="D23" s="28">
        <v>0.29600000000000004</v>
      </c>
      <c r="E23" s="28">
        <v>0</v>
      </c>
      <c r="F23" s="39">
        <f t="shared" si="1"/>
        <v>4.9929610000000002</v>
      </c>
      <c r="G23" s="27">
        <v>0.31256100000000009</v>
      </c>
      <c r="H23" s="28">
        <v>0.66446900000000009</v>
      </c>
      <c r="I23" s="28">
        <v>0.15255100000000005</v>
      </c>
      <c r="J23" s="28">
        <v>0</v>
      </c>
      <c r="K23" s="412">
        <f t="shared" si="0"/>
        <v>1.2668769000000002</v>
      </c>
      <c r="L23" s="66"/>
      <c r="M23" s="17"/>
      <c r="N23" s="38"/>
      <c r="O23" s="38"/>
      <c r="P23" s="38"/>
      <c r="Q23" s="38"/>
      <c r="R23" s="17"/>
    </row>
    <row r="24" spans="1:18" ht="13.5" x14ac:dyDescent="0.2">
      <c r="A24" s="67" t="s">
        <v>544</v>
      </c>
      <c r="B24" s="27">
        <v>15.3497</v>
      </c>
      <c r="C24" s="28">
        <v>12.5288</v>
      </c>
      <c r="D24" s="28">
        <v>3.29704</v>
      </c>
      <c r="E24" s="28">
        <v>1.6022099999999999</v>
      </c>
      <c r="F24" s="39">
        <f t="shared" si="1"/>
        <v>35.745086000000001</v>
      </c>
      <c r="G24" s="27">
        <v>15.3497</v>
      </c>
      <c r="H24" s="28">
        <v>12.5288</v>
      </c>
      <c r="I24" s="28">
        <v>3.29704</v>
      </c>
      <c r="J24" s="28">
        <v>1.6022099999999999</v>
      </c>
      <c r="K24" s="412">
        <f t="shared" si="0"/>
        <v>35.745086000000001</v>
      </c>
      <c r="L24" s="66"/>
      <c r="M24" s="17"/>
      <c r="N24" s="38"/>
      <c r="O24" s="38"/>
      <c r="P24" s="38"/>
      <c r="Q24" s="38"/>
      <c r="R24" s="17"/>
    </row>
    <row r="25" spans="1:18" ht="12.75" x14ac:dyDescent="0.2">
      <c r="A25" s="67" t="s">
        <v>41</v>
      </c>
      <c r="B25" s="27">
        <v>11.842613</v>
      </c>
      <c r="C25" s="28">
        <v>34.122100000000003</v>
      </c>
      <c r="D25" s="28">
        <v>9.0443990000000003</v>
      </c>
      <c r="E25" s="28">
        <v>0</v>
      </c>
      <c r="F25" s="39">
        <f t="shared" si="1"/>
        <v>63.1490711</v>
      </c>
      <c r="G25" s="27">
        <v>4.7549260000000002</v>
      </c>
      <c r="H25" s="28">
        <v>25.321448000000004</v>
      </c>
      <c r="I25" s="28">
        <v>7.0949120000000008</v>
      </c>
      <c r="J25" s="28">
        <v>0</v>
      </c>
      <c r="K25" s="412">
        <f t="shared" si="0"/>
        <v>43.556706800000008</v>
      </c>
      <c r="L25" s="66"/>
      <c r="M25" s="17"/>
      <c r="N25" s="38"/>
      <c r="O25" s="38"/>
      <c r="P25" s="38"/>
      <c r="Q25" s="38"/>
      <c r="R25" s="17"/>
    </row>
    <row r="26" spans="1:18" ht="13.5" x14ac:dyDescent="0.2">
      <c r="A26" s="67" t="s">
        <v>97</v>
      </c>
      <c r="B26" s="27">
        <v>30.206659999999999</v>
      </c>
      <c r="C26" s="28">
        <v>7.3</v>
      </c>
      <c r="D26" s="28">
        <v>0.33</v>
      </c>
      <c r="E26" s="28">
        <v>0</v>
      </c>
      <c r="F26" s="39">
        <f t="shared" si="1"/>
        <v>38.133659999999999</v>
      </c>
      <c r="G26" s="27">
        <v>30.206659999999999</v>
      </c>
      <c r="H26" s="28">
        <v>7.3</v>
      </c>
      <c r="I26" s="28">
        <v>0.33</v>
      </c>
      <c r="J26" s="28">
        <v>0</v>
      </c>
      <c r="K26" s="412">
        <f t="shared" si="0"/>
        <v>38.133659999999999</v>
      </c>
      <c r="L26" s="66"/>
      <c r="M26" s="17"/>
      <c r="N26" s="38"/>
      <c r="O26" s="38"/>
      <c r="P26" s="38"/>
      <c r="Q26" s="38"/>
      <c r="R26" s="17"/>
    </row>
    <row r="27" spans="1:18" ht="12.75" x14ac:dyDescent="0.2">
      <c r="A27" s="67" t="s">
        <v>43</v>
      </c>
      <c r="B27" s="27">
        <v>131.779</v>
      </c>
      <c r="C27" s="28">
        <v>0</v>
      </c>
      <c r="D27" s="28">
        <v>0</v>
      </c>
      <c r="E27" s="28">
        <v>0</v>
      </c>
      <c r="F27" s="39">
        <f t="shared" si="1"/>
        <v>131.779</v>
      </c>
      <c r="G27" s="27">
        <v>37.74933200000001</v>
      </c>
      <c r="H27" s="28">
        <v>0</v>
      </c>
      <c r="I27" s="28">
        <v>0</v>
      </c>
      <c r="J27" s="28">
        <v>0</v>
      </c>
      <c r="K27" s="412">
        <f t="shared" si="0"/>
        <v>37.74933200000001</v>
      </c>
      <c r="L27" s="66"/>
      <c r="M27" s="17"/>
      <c r="N27" s="38"/>
      <c r="O27" s="38"/>
      <c r="P27" s="38"/>
      <c r="Q27" s="38"/>
      <c r="R27" s="17"/>
    </row>
    <row r="28" spans="1:18" ht="13.5" x14ac:dyDescent="0.2">
      <c r="A28" s="67" t="s">
        <v>528</v>
      </c>
      <c r="B28" s="27">
        <v>14.497200000000001</v>
      </c>
      <c r="C28" s="28">
        <v>10.8931</v>
      </c>
      <c r="D28" s="28">
        <v>1.8671</v>
      </c>
      <c r="E28" s="28">
        <v>0</v>
      </c>
      <c r="F28" s="39">
        <f t="shared" si="1"/>
        <v>28.937790000000003</v>
      </c>
      <c r="G28" s="27">
        <v>14.497200000000001</v>
      </c>
      <c r="H28" s="28">
        <v>10.8931</v>
      </c>
      <c r="I28" s="28">
        <v>1.8671</v>
      </c>
      <c r="J28" s="28">
        <v>0</v>
      </c>
      <c r="K28" s="412">
        <f t="shared" si="0"/>
        <v>28.937790000000003</v>
      </c>
      <c r="L28" s="66"/>
      <c r="M28" s="17"/>
      <c r="N28" s="38"/>
      <c r="O28" s="38"/>
      <c r="P28" s="38"/>
      <c r="Q28" s="38"/>
      <c r="R28" s="17"/>
    </row>
    <row r="29" spans="1:18" ht="12.75" x14ac:dyDescent="0.2">
      <c r="A29" s="67" t="s">
        <v>44</v>
      </c>
      <c r="B29" s="27">
        <v>369.86058500000001</v>
      </c>
      <c r="C29" s="28">
        <v>23.08</v>
      </c>
      <c r="D29" s="28">
        <v>2.83</v>
      </c>
      <c r="E29" s="28">
        <v>0</v>
      </c>
      <c r="F29" s="39">
        <f t="shared" si="1"/>
        <v>398.31758500000001</v>
      </c>
      <c r="G29" s="27">
        <v>13.402410999999972</v>
      </c>
      <c r="H29" s="28">
        <v>2.7069999999937977E-3</v>
      </c>
      <c r="I29" s="28">
        <v>3.777999999999615E-3</v>
      </c>
      <c r="J29" s="28">
        <v>0</v>
      </c>
      <c r="K29" s="412">
        <f t="shared" si="0"/>
        <v>13.412296199999965</v>
      </c>
      <c r="L29" s="66"/>
      <c r="M29" s="17"/>
      <c r="N29" s="38"/>
      <c r="O29" s="38"/>
      <c r="P29" s="38"/>
      <c r="Q29" s="38"/>
      <c r="R29" s="17"/>
    </row>
    <row r="30" spans="1:18" ht="12.75" x14ac:dyDescent="0.2">
      <c r="A30" s="67" t="s">
        <v>45</v>
      </c>
      <c r="B30" s="27">
        <v>61.026925999999996</v>
      </c>
      <c r="C30" s="28">
        <v>68.584102000000016</v>
      </c>
      <c r="D30" s="28">
        <v>9.6979999999999986</v>
      </c>
      <c r="E30" s="28">
        <v>0</v>
      </c>
      <c r="F30" s="39">
        <f t="shared" si="1"/>
        <v>148.037228</v>
      </c>
      <c r="G30" s="27">
        <v>16.478920000000002</v>
      </c>
      <c r="H30" s="28">
        <v>32.856170000000013</v>
      </c>
      <c r="I30" s="28">
        <v>5.1632049999999978</v>
      </c>
      <c r="J30" s="28">
        <v>0</v>
      </c>
      <c r="K30" s="412">
        <f t="shared" si="0"/>
        <v>59.145179500000012</v>
      </c>
      <c r="L30" s="66"/>
      <c r="M30" s="17"/>
      <c r="N30" s="38"/>
      <c r="O30" s="38"/>
      <c r="P30" s="38"/>
      <c r="Q30" s="38"/>
      <c r="R30" s="17"/>
    </row>
    <row r="31" spans="1:18" ht="12.75" x14ac:dyDescent="0.2">
      <c r="A31" s="67" t="s">
        <v>46</v>
      </c>
      <c r="B31" s="27">
        <v>0</v>
      </c>
      <c r="C31" s="28">
        <v>14.746104000000001</v>
      </c>
      <c r="D31" s="28">
        <v>2.0832269999999999</v>
      </c>
      <c r="E31" s="28">
        <v>4.5654259999999995</v>
      </c>
      <c r="F31" s="39">
        <f t="shared" si="1"/>
        <v>23.269661299999999</v>
      </c>
      <c r="G31" s="27">
        <v>0</v>
      </c>
      <c r="H31" s="28">
        <v>0.63310400000000122</v>
      </c>
      <c r="I31" s="28">
        <v>0.13255699999999959</v>
      </c>
      <c r="J31" s="28">
        <v>0.18864699999999957</v>
      </c>
      <c r="K31" s="412">
        <f t="shared" si="0"/>
        <v>1.0736093</v>
      </c>
      <c r="L31" s="66"/>
      <c r="M31" s="17"/>
      <c r="N31" s="38"/>
      <c r="O31" s="38"/>
      <c r="P31" s="38"/>
      <c r="Q31" s="38"/>
      <c r="R31" s="17"/>
    </row>
    <row r="32" spans="1:18" ht="12.75" x14ac:dyDescent="0.2">
      <c r="A32" s="67" t="s">
        <v>47</v>
      </c>
      <c r="B32" s="27">
        <v>36.3735</v>
      </c>
      <c r="C32" s="28">
        <v>6.41561</v>
      </c>
      <c r="D32" s="28">
        <v>1.94032</v>
      </c>
      <c r="E32" s="28">
        <v>0</v>
      </c>
      <c r="F32" s="39">
        <f t="shared" si="1"/>
        <v>46.475718000000001</v>
      </c>
      <c r="G32" s="27">
        <v>0.57477000000000089</v>
      </c>
      <c r="H32" s="28">
        <v>0.23712199999999939</v>
      </c>
      <c r="I32" s="28">
        <v>4.1382999999999948E-2</v>
      </c>
      <c r="J32" s="28">
        <v>0</v>
      </c>
      <c r="K32" s="412">
        <f t="shared" si="0"/>
        <v>0.89051970000000014</v>
      </c>
      <c r="L32" s="66"/>
      <c r="M32" s="17"/>
      <c r="N32" s="38"/>
      <c r="O32" s="38"/>
      <c r="P32" s="38"/>
      <c r="Q32" s="38"/>
      <c r="R32" s="17"/>
    </row>
    <row r="33" spans="1:18" ht="12.75" x14ac:dyDescent="0.2">
      <c r="A33" s="67" t="s">
        <v>98</v>
      </c>
      <c r="B33" s="27">
        <v>183.30291999999997</v>
      </c>
      <c r="C33" s="28">
        <v>47.306299999999993</v>
      </c>
      <c r="D33" s="28">
        <v>2.2381799999999998</v>
      </c>
      <c r="E33" s="28">
        <v>0</v>
      </c>
      <c r="F33" s="39">
        <f t="shared" si="1"/>
        <v>234.86176199999997</v>
      </c>
      <c r="G33" s="27">
        <v>37.845673000000005</v>
      </c>
      <c r="H33" s="28">
        <v>31.843755999999992</v>
      </c>
      <c r="I33" s="28">
        <v>1.6712439999999997</v>
      </c>
      <c r="J33" s="28">
        <v>0</v>
      </c>
      <c r="K33" s="412">
        <f t="shared" si="0"/>
        <v>72.864792599999987</v>
      </c>
      <c r="L33" s="66"/>
      <c r="M33" s="17"/>
      <c r="N33" s="38"/>
      <c r="O33" s="38"/>
      <c r="P33" s="38"/>
      <c r="Q33" s="38"/>
      <c r="R33" s="17"/>
    </row>
    <row r="34" spans="1:18" ht="12.75" x14ac:dyDescent="0.2">
      <c r="A34" s="67" t="s">
        <v>48</v>
      </c>
      <c r="B34" s="27">
        <v>6.5332979999999985</v>
      </c>
      <c r="C34" s="28">
        <v>45.242608999999995</v>
      </c>
      <c r="D34" s="28">
        <v>0</v>
      </c>
      <c r="E34" s="28">
        <v>0</v>
      </c>
      <c r="F34" s="39">
        <f t="shared" si="1"/>
        <v>51.775906999999989</v>
      </c>
      <c r="G34" s="27">
        <v>0</v>
      </c>
      <c r="H34" s="28">
        <v>0</v>
      </c>
      <c r="I34" s="28">
        <v>0</v>
      </c>
      <c r="J34" s="28">
        <v>0</v>
      </c>
      <c r="K34" s="412">
        <f t="shared" si="0"/>
        <v>0</v>
      </c>
      <c r="L34" s="66"/>
      <c r="M34" s="17"/>
      <c r="N34" s="38"/>
      <c r="O34" s="38"/>
      <c r="P34" s="38"/>
      <c r="Q34" s="38"/>
      <c r="R34" s="17"/>
    </row>
    <row r="35" spans="1:18" ht="12.75" x14ac:dyDescent="0.2">
      <c r="A35" s="67" t="s">
        <v>49</v>
      </c>
      <c r="B35" s="27">
        <v>10.26817</v>
      </c>
      <c r="C35" s="28">
        <v>1.7800769999999999</v>
      </c>
      <c r="D35" s="28">
        <v>0.40259800000000001</v>
      </c>
      <c r="E35" s="28">
        <v>0</v>
      </c>
      <c r="F35" s="39">
        <f t="shared" si="1"/>
        <v>12.813183199999999</v>
      </c>
      <c r="G35" s="27">
        <v>0.7408000000000019</v>
      </c>
      <c r="H35" s="28">
        <v>0.14209000000000005</v>
      </c>
      <c r="I35" s="28">
        <v>0.14294099999999993</v>
      </c>
      <c r="J35" s="28">
        <v>0</v>
      </c>
      <c r="K35" s="412">
        <f t="shared" si="0"/>
        <v>1.1544779000000018</v>
      </c>
      <c r="L35" s="66"/>
      <c r="M35" s="17"/>
      <c r="N35" s="38"/>
      <c r="O35" s="38"/>
      <c r="P35" s="38"/>
      <c r="Q35" s="38"/>
      <c r="R35" s="17"/>
    </row>
    <row r="36" spans="1:18" ht="12.75" x14ac:dyDescent="0.2">
      <c r="A36" s="67" t="s">
        <v>50</v>
      </c>
      <c r="B36" s="27">
        <v>5.1155299999999997</v>
      </c>
      <c r="C36" s="28">
        <v>17.203499999999998</v>
      </c>
      <c r="D36" s="28">
        <v>0.117544</v>
      </c>
      <c r="E36" s="28">
        <v>0</v>
      </c>
      <c r="F36" s="39">
        <f t="shared" si="1"/>
        <v>22.542363599999998</v>
      </c>
      <c r="G36" s="27">
        <v>-3.9532999999998708E-2</v>
      </c>
      <c r="H36" s="28">
        <v>8.6561999999997141E-2</v>
      </c>
      <c r="I36" s="28">
        <v>6.2900000000000039E-3</v>
      </c>
      <c r="J36" s="28">
        <v>0</v>
      </c>
      <c r="K36" s="412">
        <f t="shared" si="0"/>
        <v>5.8979999999998436E-2</v>
      </c>
      <c r="L36" s="66"/>
      <c r="M36" s="17"/>
      <c r="N36" s="38"/>
      <c r="O36" s="38"/>
      <c r="P36" s="38"/>
      <c r="Q36" s="38"/>
      <c r="R36" s="17"/>
    </row>
    <row r="37" spans="1:18" ht="12.75" x14ac:dyDescent="0.2">
      <c r="A37" s="67" t="s">
        <v>438</v>
      </c>
      <c r="B37" s="27">
        <v>3.5430700000000002</v>
      </c>
      <c r="C37" s="28">
        <v>0.588391</v>
      </c>
      <c r="D37" s="28">
        <v>0.13807700000000001</v>
      </c>
      <c r="E37" s="28">
        <v>0</v>
      </c>
      <c r="F37" s="39">
        <f t="shared" si="1"/>
        <v>4.3938072999999997</v>
      </c>
      <c r="G37" s="27">
        <v>3.1848200000000002</v>
      </c>
      <c r="H37" s="28">
        <v>0.54051399999999994</v>
      </c>
      <c r="I37" s="28">
        <v>0.118315</v>
      </c>
      <c r="J37" s="28">
        <v>0</v>
      </c>
      <c r="K37" s="412">
        <f t="shared" si="0"/>
        <v>3.9501325</v>
      </c>
      <c r="L37" s="66"/>
      <c r="M37" s="17"/>
      <c r="N37" s="38"/>
      <c r="O37" s="38"/>
      <c r="P37" s="38"/>
      <c r="Q37" s="38"/>
      <c r="R37" s="17"/>
    </row>
    <row r="38" spans="1:18" ht="12.75" x14ac:dyDescent="0.2">
      <c r="A38" s="67" t="s">
        <v>490</v>
      </c>
      <c r="B38" s="27">
        <v>0</v>
      </c>
      <c r="C38" s="28">
        <v>0.100257</v>
      </c>
      <c r="D38" s="28">
        <v>2.5170000000000001E-3</v>
      </c>
      <c r="E38" s="28">
        <v>5.5579999999999996E-3</v>
      </c>
      <c r="F38" s="39">
        <f t="shared" si="1"/>
        <v>0.1105973</v>
      </c>
      <c r="G38" s="27">
        <v>-3.3249999999999998E-3</v>
      </c>
      <c r="H38" s="28">
        <v>4.3855999999999999E-2</v>
      </c>
      <c r="I38" s="28">
        <v>-4.5299999999999984E-4</v>
      </c>
      <c r="J38" s="28">
        <v>5.5579999999999996E-3</v>
      </c>
      <c r="K38" s="412">
        <f t="shared" si="0"/>
        <v>4.5228299999999999E-2</v>
      </c>
      <c r="L38" s="66"/>
      <c r="M38" s="17"/>
      <c r="N38" s="38"/>
      <c r="O38" s="38"/>
      <c r="P38" s="38"/>
      <c r="Q38" s="38"/>
      <c r="R38" s="17"/>
    </row>
    <row r="39" spans="1:18" ht="13.5" x14ac:dyDescent="0.2">
      <c r="A39" s="67" t="s">
        <v>545</v>
      </c>
      <c r="B39" s="27">
        <v>18.295300000000001</v>
      </c>
      <c r="C39" s="28">
        <v>4.6990000000000007</v>
      </c>
      <c r="D39" s="28">
        <v>1.06067</v>
      </c>
      <c r="E39" s="28">
        <v>0</v>
      </c>
      <c r="F39" s="39">
        <f>B39+C39+D39*1.9+E39</f>
        <v>25.009573000000003</v>
      </c>
      <c r="G39" s="27">
        <v>18.295300000000001</v>
      </c>
      <c r="H39" s="28">
        <v>4.6990000000000007</v>
      </c>
      <c r="I39" s="28">
        <v>1.06067</v>
      </c>
      <c r="J39" s="28">
        <v>0</v>
      </c>
      <c r="K39" s="412">
        <f t="shared" si="0"/>
        <v>25.009573000000003</v>
      </c>
      <c r="L39" s="66"/>
      <c r="M39" s="17"/>
      <c r="N39" s="38"/>
      <c r="O39" s="38"/>
      <c r="P39" s="38"/>
      <c r="Q39" s="38"/>
      <c r="R39" s="17"/>
    </row>
    <row r="40" spans="1:18" ht="12.75" x14ac:dyDescent="0.2">
      <c r="A40" s="67" t="s">
        <v>493</v>
      </c>
      <c r="B40" s="27">
        <v>1.53135</v>
      </c>
      <c r="C40" s="28">
        <v>5.0000000000000001E-3</v>
      </c>
      <c r="D40" s="28">
        <v>0</v>
      </c>
      <c r="E40" s="28">
        <v>0</v>
      </c>
      <c r="F40" s="39">
        <f>B40+C40+D40*1.9+E40</f>
        <v>1.5363499999999999</v>
      </c>
      <c r="G40" s="27">
        <v>1.3144709999999999</v>
      </c>
      <c r="H40" s="28">
        <v>-2.2400000000000024E-4</v>
      </c>
      <c r="I40" s="28">
        <v>0</v>
      </c>
      <c r="J40" s="28">
        <v>0</v>
      </c>
      <c r="K40" s="412">
        <f t="shared" si="0"/>
        <v>1.3142469999999999</v>
      </c>
      <c r="L40" s="66"/>
      <c r="M40" s="17"/>
      <c r="N40" s="38"/>
      <c r="O40" s="38"/>
      <c r="P40" s="38"/>
      <c r="Q40" s="38"/>
      <c r="R40" s="17"/>
    </row>
    <row r="41" spans="1:18" ht="12.75" x14ac:dyDescent="0.2">
      <c r="A41" s="67" t="s">
        <v>51</v>
      </c>
      <c r="B41" s="27">
        <v>23.55744</v>
      </c>
      <c r="C41" s="28">
        <v>1.0902620000000001</v>
      </c>
      <c r="D41" s="28">
        <v>0</v>
      </c>
      <c r="E41" s="28">
        <v>0</v>
      </c>
      <c r="F41" s="39">
        <f>B41+C41+D41*1.9+E41</f>
        <v>24.647701999999999</v>
      </c>
      <c r="G41" s="27">
        <v>0.68914999999999438</v>
      </c>
      <c r="H41" s="28">
        <v>0.20700400000000008</v>
      </c>
      <c r="I41" s="28">
        <v>0</v>
      </c>
      <c r="J41" s="28">
        <v>0</v>
      </c>
      <c r="K41" s="412">
        <f t="shared" si="0"/>
        <v>0.89615399999999446</v>
      </c>
      <c r="L41" s="66"/>
      <c r="M41" s="17"/>
      <c r="N41" s="38"/>
      <c r="O41" s="38"/>
      <c r="P41" s="38"/>
      <c r="Q41" s="38"/>
      <c r="R41" s="17"/>
    </row>
    <row r="42" spans="1:18" ht="13.5" x14ac:dyDescent="0.2">
      <c r="A42" s="67" t="s">
        <v>529</v>
      </c>
      <c r="B42" s="27">
        <v>11.20065</v>
      </c>
      <c r="C42" s="28">
        <v>0.41048599999999996</v>
      </c>
      <c r="D42" s="28">
        <v>1.107167</v>
      </c>
      <c r="E42" s="28">
        <v>0</v>
      </c>
      <c r="F42" s="39">
        <f>B42+C42+D42*1.9+E42</f>
        <v>13.7147533</v>
      </c>
      <c r="G42" s="27">
        <v>11.20065</v>
      </c>
      <c r="H42" s="28">
        <v>0.41048599999999996</v>
      </c>
      <c r="I42" s="28">
        <v>1.107167</v>
      </c>
      <c r="J42" s="28">
        <v>0</v>
      </c>
      <c r="K42" s="412">
        <f t="shared" si="0"/>
        <v>13.7147533</v>
      </c>
      <c r="L42" s="66"/>
      <c r="M42" s="17"/>
      <c r="N42" s="38"/>
      <c r="O42" s="38"/>
      <c r="P42" s="38"/>
      <c r="Q42" s="38"/>
      <c r="R42" s="17"/>
    </row>
    <row r="43" spans="1:18" ht="12.75" x14ac:dyDescent="0.2">
      <c r="A43" s="67" t="s">
        <v>52</v>
      </c>
      <c r="B43" s="27">
        <v>22.902999999999999</v>
      </c>
      <c r="C43" s="28">
        <v>28.754999999999999</v>
      </c>
      <c r="D43" s="28">
        <v>5.9939999999999998</v>
      </c>
      <c r="E43" s="28">
        <v>2.0950000000000002</v>
      </c>
      <c r="F43" s="39">
        <f t="shared" si="1"/>
        <v>65.141599999999997</v>
      </c>
      <c r="G43" s="27">
        <v>5.1944979999999994</v>
      </c>
      <c r="H43" s="28">
        <v>8.6987369999999977</v>
      </c>
      <c r="I43" s="28">
        <v>1.725223999999999</v>
      </c>
      <c r="J43" s="28">
        <v>-1.7439999999999678E-3</v>
      </c>
      <c r="K43" s="412">
        <f t="shared" si="0"/>
        <v>17.169416599999995</v>
      </c>
      <c r="L43" s="66"/>
      <c r="M43" s="17"/>
      <c r="N43" s="38"/>
      <c r="O43" s="38"/>
      <c r="P43" s="38"/>
      <c r="Q43" s="38"/>
      <c r="R43" s="17"/>
    </row>
    <row r="44" spans="1:18" ht="12.75" x14ac:dyDescent="0.2">
      <c r="A44" s="67" t="s">
        <v>53</v>
      </c>
      <c r="B44" s="27">
        <v>27.815899999999999</v>
      </c>
      <c r="C44" s="28">
        <v>90.695240000000013</v>
      </c>
      <c r="D44" s="28">
        <v>11.95818</v>
      </c>
      <c r="E44" s="28">
        <v>0</v>
      </c>
      <c r="F44" s="39">
        <f t="shared" si="1"/>
        <v>141.23168200000001</v>
      </c>
      <c r="G44" s="27">
        <v>8.2420720000000003</v>
      </c>
      <c r="H44" s="28">
        <v>44.533724000000007</v>
      </c>
      <c r="I44" s="28">
        <v>7.9488799999999999</v>
      </c>
      <c r="J44" s="28">
        <v>0</v>
      </c>
      <c r="K44" s="412">
        <f t="shared" si="0"/>
        <v>67.878668000000005</v>
      </c>
      <c r="L44" s="66"/>
      <c r="M44" s="17"/>
      <c r="N44" s="38"/>
      <c r="O44" s="38"/>
      <c r="P44" s="38"/>
      <c r="Q44" s="38"/>
      <c r="R44" s="17"/>
    </row>
    <row r="45" spans="1:18" ht="13.5" x14ac:dyDescent="0.2">
      <c r="A45" s="67" t="s">
        <v>530</v>
      </c>
      <c r="B45" s="27">
        <v>5.96767</v>
      </c>
      <c r="C45" s="28">
        <v>19.668257000000001</v>
      </c>
      <c r="D45" s="28">
        <v>0.73297000000000001</v>
      </c>
      <c r="E45" s="28">
        <v>3.0053409999999996</v>
      </c>
      <c r="F45" s="39">
        <f t="shared" si="1"/>
        <v>30.033911000000003</v>
      </c>
      <c r="G45" s="27">
        <v>5.96767</v>
      </c>
      <c r="H45" s="28">
        <v>19.668257000000001</v>
      </c>
      <c r="I45" s="28">
        <v>0.73297000000000001</v>
      </c>
      <c r="J45" s="28">
        <v>3.0053409999999996</v>
      </c>
      <c r="K45" s="412">
        <f t="shared" si="0"/>
        <v>30.033911000000003</v>
      </c>
      <c r="L45" s="66"/>
      <c r="M45" s="17"/>
      <c r="N45" s="38"/>
      <c r="O45" s="38"/>
      <c r="P45" s="38"/>
      <c r="Q45" s="38"/>
      <c r="R45" s="17"/>
    </row>
    <row r="46" spans="1:18" ht="12.75" x14ac:dyDescent="0.2">
      <c r="A46" s="67" t="s">
        <v>159</v>
      </c>
      <c r="B46" s="27">
        <v>0.54622599999999999</v>
      </c>
      <c r="C46" s="28">
        <v>7.2323500000000003</v>
      </c>
      <c r="D46" s="28">
        <v>0.65834999999999999</v>
      </c>
      <c r="E46" s="28">
        <v>0</v>
      </c>
      <c r="F46" s="39">
        <f t="shared" si="1"/>
        <v>9.0294410000000003</v>
      </c>
      <c r="G46" s="27">
        <v>0.47044999999999998</v>
      </c>
      <c r="H46" s="28">
        <v>6.419994</v>
      </c>
      <c r="I46" s="28">
        <v>0.58571899999999999</v>
      </c>
      <c r="J46" s="28">
        <v>0</v>
      </c>
      <c r="K46" s="412">
        <f t="shared" si="0"/>
        <v>8.0033101000000002</v>
      </c>
      <c r="L46" s="66"/>
      <c r="M46" s="17"/>
      <c r="N46" s="38"/>
      <c r="O46" s="38"/>
      <c r="P46" s="38"/>
      <c r="Q46" s="38"/>
      <c r="R46" s="17"/>
    </row>
    <row r="47" spans="1:18" ht="12.75" x14ac:dyDescent="0.2">
      <c r="A47" s="67" t="s">
        <v>54</v>
      </c>
      <c r="B47" s="27">
        <v>5.9257400000000002</v>
      </c>
      <c r="C47" s="28">
        <v>31</v>
      </c>
      <c r="D47" s="28">
        <v>8.4196500000000007</v>
      </c>
      <c r="E47" s="28">
        <v>2.22926</v>
      </c>
      <c r="F47" s="39">
        <f t="shared" si="1"/>
        <v>55.152334999999994</v>
      </c>
      <c r="G47" s="27">
        <v>2.3930350000000002</v>
      </c>
      <c r="H47" s="28">
        <v>14.122954</v>
      </c>
      <c r="I47" s="28">
        <v>3.9038890000000004</v>
      </c>
      <c r="J47" s="28">
        <v>-1.000000000139778E-6</v>
      </c>
      <c r="K47" s="412">
        <f t="shared" si="0"/>
        <v>23.933377100000001</v>
      </c>
      <c r="L47" s="66"/>
      <c r="M47" s="17"/>
      <c r="N47" s="38"/>
      <c r="O47" s="38"/>
      <c r="P47" s="38"/>
      <c r="Q47" s="38"/>
      <c r="R47" s="17"/>
    </row>
    <row r="48" spans="1:18" ht="12.75" x14ac:dyDescent="0.2">
      <c r="A48" s="67" t="s">
        <v>55</v>
      </c>
      <c r="B48" s="27">
        <v>10.511699999999999</v>
      </c>
      <c r="C48" s="28">
        <v>4.6942399999999997</v>
      </c>
      <c r="D48" s="28">
        <v>1.41181</v>
      </c>
      <c r="E48" s="28">
        <v>0</v>
      </c>
      <c r="F48" s="39">
        <f t="shared" si="1"/>
        <v>17.888378999999997</v>
      </c>
      <c r="G48" s="27">
        <v>5.533739999999999</v>
      </c>
      <c r="H48" s="28">
        <v>3.5198209999999999</v>
      </c>
      <c r="I48" s="28">
        <v>1.1867829999999999</v>
      </c>
      <c r="J48" s="28">
        <v>0</v>
      </c>
      <c r="K48" s="412">
        <f t="shared" si="0"/>
        <v>11.308448699999998</v>
      </c>
      <c r="L48" s="66"/>
      <c r="M48" s="17"/>
      <c r="N48" s="38"/>
      <c r="O48" s="38"/>
      <c r="P48" s="38"/>
      <c r="Q48" s="38"/>
      <c r="R48" s="17"/>
    </row>
    <row r="49" spans="1:18" ht="12.75" x14ac:dyDescent="0.2">
      <c r="A49" s="67" t="s">
        <v>56</v>
      </c>
      <c r="B49" s="27">
        <v>13.864000000000001</v>
      </c>
      <c r="C49" s="28">
        <v>0.35</v>
      </c>
      <c r="D49" s="28">
        <v>0</v>
      </c>
      <c r="E49" s="28">
        <v>0</v>
      </c>
      <c r="F49" s="39">
        <f t="shared" si="1"/>
        <v>14.214</v>
      </c>
      <c r="G49" s="27">
        <v>5.6210000000014304E-3</v>
      </c>
      <c r="H49" s="28">
        <v>2.2209999999999175E-3</v>
      </c>
      <c r="I49" s="28">
        <v>0</v>
      </c>
      <c r="J49" s="28">
        <v>-2.0960000000000002E-3</v>
      </c>
      <c r="K49" s="412">
        <f t="shared" si="0"/>
        <v>5.7460000000013473E-3</v>
      </c>
      <c r="L49" s="66"/>
      <c r="M49" s="17"/>
      <c r="N49" s="38"/>
      <c r="O49" s="38"/>
      <c r="P49" s="38"/>
      <c r="Q49" s="38"/>
      <c r="R49" s="17"/>
    </row>
    <row r="50" spans="1:18" ht="12.75" x14ac:dyDescent="0.2">
      <c r="A50" s="67" t="s">
        <v>57</v>
      </c>
      <c r="B50" s="27">
        <v>27.467284000000003</v>
      </c>
      <c r="C50" s="28">
        <v>13.785524000000002</v>
      </c>
      <c r="D50" s="28">
        <v>3.0964459999999998</v>
      </c>
      <c r="E50" s="28">
        <v>0</v>
      </c>
      <c r="F50" s="39">
        <f t="shared" si="1"/>
        <v>47.136055400000004</v>
      </c>
      <c r="G50" s="27">
        <v>1.6524049999999981</v>
      </c>
      <c r="H50" s="28">
        <v>5.4284000000000017</v>
      </c>
      <c r="I50" s="28">
        <v>1.2062009999999999</v>
      </c>
      <c r="J50" s="28">
        <v>0</v>
      </c>
      <c r="K50" s="412">
        <f t="shared" si="0"/>
        <v>9.3725868999999999</v>
      </c>
      <c r="L50" s="66"/>
      <c r="M50" s="17"/>
      <c r="N50" s="38"/>
      <c r="O50" s="38"/>
      <c r="P50" s="38"/>
      <c r="Q50" s="38"/>
      <c r="R50" s="17"/>
    </row>
    <row r="51" spans="1:18" ht="12.75" x14ac:dyDescent="0.2">
      <c r="A51" s="67" t="s">
        <v>58</v>
      </c>
      <c r="B51" s="27">
        <v>90.9696</v>
      </c>
      <c r="C51" s="28">
        <v>11.272</v>
      </c>
      <c r="D51" s="28">
        <v>1.4750000000000001</v>
      </c>
      <c r="E51" s="28">
        <v>0</v>
      </c>
      <c r="F51" s="39">
        <f t="shared" si="1"/>
        <v>105.0441</v>
      </c>
      <c r="G51" s="27">
        <v>3.2090319999999934</v>
      </c>
      <c r="H51" s="28">
        <v>4.5645069999999999</v>
      </c>
      <c r="I51" s="28">
        <v>0.67606800000000011</v>
      </c>
      <c r="J51" s="28">
        <v>0</v>
      </c>
      <c r="K51" s="412">
        <f t="shared" si="0"/>
        <v>9.0580681999999939</v>
      </c>
      <c r="L51" s="66"/>
      <c r="M51" s="17"/>
      <c r="N51" s="38"/>
      <c r="O51" s="38"/>
      <c r="P51" s="38"/>
      <c r="Q51" s="38"/>
      <c r="R51" s="17"/>
    </row>
    <row r="52" spans="1:18" ht="12.75" x14ac:dyDescent="0.2">
      <c r="A52" s="67" t="s">
        <v>59</v>
      </c>
      <c r="B52" s="27">
        <v>0</v>
      </c>
      <c r="C52" s="28">
        <v>314.5958</v>
      </c>
      <c r="D52" s="28">
        <v>0</v>
      </c>
      <c r="E52" s="28">
        <v>17.408795000000001</v>
      </c>
      <c r="F52" s="39">
        <f t="shared" si="1"/>
        <v>332.00459499999999</v>
      </c>
      <c r="G52" s="27">
        <v>0</v>
      </c>
      <c r="H52" s="28">
        <v>194.463064</v>
      </c>
      <c r="I52" s="28">
        <v>0</v>
      </c>
      <c r="J52" s="28">
        <v>8.2193719999999999</v>
      </c>
      <c r="K52" s="412">
        <f t="shared" si="0"/>
        <v>202.682436</v>
      </c>
      <c r="L52" s="66"/>
      <c r="M52" s="17"/>
      <c r="N52" s="38"/>
      <c r="O52" s="38"/>
      <c r="P52" s="38"/>
      <c r="Q52" s="38"/>
      <c r="R52" s="17"/>
    </row>
    <row r="53" spans="1:18" ht="12.75" x14ac:dyDescent="0.2">
      <c r="A53" s="67" t="s">
        <v>60</v>
      </c>
      <c r="B53" s="27">
        <v>389.09700000000004</v>
      </c>
      <c r="C53" s="28">
        <v>111.88799999999999</v>
      </c>
      <c r="D53" s="28">
        <v>12.021000000000001</v>
      </c>
      <c r="E53" s="28">
        <v>0</v>
      </c>
      <c r="F53" s="39">
        <f t="shared" si="1"/>
        <v>523.82490000000007</v>
      </c>
      <c r="G53" s="27">
        <v>24.213112000000081</v>
      </c>
      <c r="H53" s="28">
        <v>73.260498999999996</v>
      </c>
      <c r="I53" s="28">
        <v>3.8717320000000015</v>
      </c>
      <c r="J53" s="28">
        <v>0</v>
      </c>
      <c r="K53" s="412">
        <f t="shared" si="0"/>
        <v>104.82990180000007</v>
      </c>
      <c r="L53" s="66"/>
      <c r="M53" s="17"/>
      <c r="N53" s="38"/>
      <c r="O53" s="38"/>
      <c r="P53" s="38"/>
      <c r="Q53" s="38"/>
      <c r="R53" s="17"/>
    </row>
    <row r="54" spans="1:18" ht="12.75" x14ac:dyDescent="0.2">
      <c r="A54" s="67" t="s">
        <v>61</v>
      </c>
      <c r="B54" s="27">
        <v>64.064999999999998</v>
      </c>
      <c r="C54" s="28">
        <v>16.676000000000002</v>
      </c>
      <c r="D54" s="28">
        <v>1.5879999999999999</v>
      </c>
      <c r="E54" s="28">
        <v>0</v>
      </c>
      <c r="F54" s="39">
        <f t="shared" si="1"/>
        <v>83.758200000000002</v>
      </c>
      <c r="G54" s="27">
        <v>17.737636999999999</v>
      </c>
      <c r="H54" s="28">
        <v>7.7386100000000013</v>
      </c>
      <c r="I54" s="28">
        <v>0.93661099999999986</v>
      </c>
      <c r="J54" s="28">
        <v>0</v>
      </c>
      <c r="K54" s="412">
        <f t="shared" si="0"/>
        <v>27.255807900000001</v>
      </c>
      <c r="L54" s="66"/>
      <c r="M54" s="17"/>
      <c r="N54" s="38"/>
      <c r="O54" s="38"/>
      <c r="P54" s="38"/>
      <c r="Q54" s="38"/>
      <c r="R54" s="17"/>
    </row>
    <row r="55" spans="1:18" ht="12.75" x14ac:dyDescent="0.2">
      <c r="A55" s="67" t="s">
        <v>62</v>
      </c>
      <c r="B55" s="27">
        <v>25.747899999999998</v>
      </c>
      <c r="C55" s="28">
        <v>0.38692900000000002</v>
      </c>
      <c r="D55" s="28">
        <v>0.25814100000000001</v>
      </c>
      <c r="E55" s="28">
        <v>0</v>
      </c>
      <c r="F55" s="39">
        <f t="shared" si="1"/>
        <v>26.625296899999995</v>
      </c>
      <c r="G55" s="27">
        <v>6.6165999999999947</v>
      </c>
      <c r="H55" s="28">
        <v>8.0997999999999959E-2</v>
      </c>
      <c r="I55" s="28">
        <v>6.2940999999999997E-2</v>
      </c>
      <c r="J55" s="28">
        <v>0</v>
      </c>
      <c r="K55" s="412">
        <f t="shared" si="0"/>
        <v>6.8171858999999948</v>
      </c>
      <c r="L55" s="66"/>
      <c r="M55" s="17"/>
      <c r="N55" s="38"/>
      <c r="O55" s="38"/>
      <c r="P55" s="38"/>
      <c r="Q55" s="38"/>
      <c r="R55" s="17"/>
    </row>
    <row r="56" spans="1:18" ht="12.75" x14ac:dyDescent="0.2">
      <c r="A56" s="67" t="s">
        <v>99</v>
      </c>
      <c r="B56" s="27">
        <v>2.5714999999999999</v>
      </c>
      <c r="C56" s="28">
        <v>1.6515</v>
      </c>
      <c r="D56" s="28">
        <v>0</v>
      </c>
      <c r="E56" s="28">
        <v>0</v>
      </c>
      <c r="F56" s="39">
        <f t="shared" si="1"/>
        <v>4.2229999999999999</v>
      </c>
      <c r="G56" s="27">
        <v>2.2706460000000002</v>
      </c>
      <c r="H56" s="28">
        <v>1.5165</v>
      </c>
      <c r="I56" s="28">
        <v>-6.6350000000000003E-3</v>
      </c>
      <c r="J56" s="28">
        <v>0</v>
      </c>
      <c r="K56" s="412">
        <f t="shared" si="0"/>
        <v>3.7745394999999999</v>
      </c>
      <c r="L56" s="66"/>
      <c r="M56" s="17"/>
      <c r="N56" s="38"/>
      <c r="O56" s="38"/>
      <c r="P56" s="38"/>
      <c r="Q56" s="38"/>
      <c r="R56" s="17"/>
    </row>
    <row r="57" spans="1:18" ht="12.75" x14ac:dyDescent="0.2">
      <c r="A57" s="67" t="s">
        <v>63</v>
      </c>
      <c r="B57" s="27">
        <v>0.70319699999999996</v>
      </c>
      <c r="C57" s="28">
        <v>2.7160000000000002</v>
      </c>
      <c r="D57" s="28">
        <v>4.6295000000000003E-2</v>
      </c>
      <c r="E57" s="28">
        <v>0</v>
      </c>
      <c r="F57" s="39">
        <f t="shared" si="1"/>
        <v>3.5071574999999999</v>
      </c>
      <c r="G57" s="27">
        <v>5.5549999999998656E-3</v>
      </c>
      <c r="H57" s="28">
        <v>0.11926899999999963</v>
      </c>
      <c r="I57" s="28">
        <v>4.4100000000000389E-4</v>
      </c>
      <c r="J57" s="28">
        <v>0</v>
      </c>
      <c r="K57" s="412">
        <f t="shared" si="0"/>
        <v>0.12566189999999949</v>
      </c>
      <c r="L57" s="66"/>
      <c r="M57" s="17"/>
      <c r="N57" s="38"/>
      <c r="O57" s="38"/>
      <c r="P57" s="38"/>
      <c r="Q57" s="38"/>
      <c r="R57" s="17"/>
    </row>
    <row r="58" spans="1:18" ht="12.75" x14ac:dyDescent="0.2">
      <c r="A58" s="67" t="s">
        <v>64</v>
      </c>
      <c r="B58" s="27">
        <v>13.938039999999999</v>
      </c>
      <c r="C58" s="28">
        <v>0.30820799999999998</v>
      </c>
      <c r="D58" s="28">
        <v>0</v>
      </c>
      <c r="E58" s="28">
        <v>0</v>
      </c>
      <c r="F58" s="39">
        <f t="shared" si="1"/>
        <v>14.246248</v>
      </c>
      <c r="G58" s="27">
        <v>3.9661510000000018</v>
      </c>
      <c r="H58" s="28">
        <v>8.0785999999999969E-2</v>
      </c>
      <c r="I58" s="28">
        <v>0</v>
      </c>
      <c r="J58" s="28">
        <v>0</v>
      </c>
      <c r="K58" s="412">
        <f t="shared" si="0"/>
        <v>4.0469370000000016</v>
      </c>
      <c r="L58" s="66"/>
      <c r="M58" s="17"/>
      <c r="N58" s="38"/>
      <c r="O58" s="38"/>
      <c r="P58" s="38"/>
      <c r="Q58" s="38"/>
      <c r="R58" s="17"/>
    </row>
    <row r="59" spans="1:18" ht="12.75" x14ac:dyDescent="0.2">
      <c r="A59" s="67" t="s">
        <v>65</v>
      </c>
      <c r="B59" s="27">
        <v>0</v>
      </c>
      <c r="C59" s="28">
        <v>6.54596</v>
      </c>
      <c r="D59" s="28">
        <v>3.0559099999999999</v>
      </c>
      <c r="E59" s="28">
        <v>6.0327299999999999</v>
      </c>
      <c r="F59" s="39">
        <f t="shared" si="1"/>
        <v>18.384919</v>
      </c>
      <c r="G59" s="27">
        <v>0</v>
      </c>
      <c r="H59" s="28">
        <v>0.10198499999999999</v>
      </c>
      <c r="I59" s="28">
        <v>0.58507499999999935</v>
      </c>
      <c r="J59" s="28">
        <v>1.189199999999957E-2</v>
      </c>
      <c r="K59" s="412">
        <f t="shared" si="0"/>
        <v>1.2255194999999983</v>
      </c>
      <c r="L59" s="66"/>
      <c r="M59" s="17"/>
      <c r="N59" s="38"/>
      <c r="O59" s="38"/>
      <c r="P59" s="38"/>
      <c r="Q59" s="38"/>
      <c r="R59" s="17"/>
    </row>
    <row r="60" spans="1:18" ht="12.75" x14ac:dyDescent="0.2">
      <c r="A60" s="67" t="s">
        <v>163</v>
      </c>
      <c r="B60" s="27">
        <v>13.883962</v>
      </c>
      <c r="C60" s="28">
        <v>44.509710000000005</v>
      </c>
      <c r="D60" s="28">
        <v>5.361021</v>
      </c>
      <c r="E60" s="28">
        <v>0</v>
      </c>
      <c r="F60" s="39">
        <f t="shared" si="1"/>
        <v>68.579611900000003</v>
      </c>
      <c r="G60" s="27">
        <v>11.742800000000001</v>
      </c>
      <c r="H60" s="28">
        <v>41.523486000000005</v>
      </c>
      <c r="I60" s="28">
        <v>4.9988219999999997</v>
      </c>
      <c r="J60" s="28">
        <v>0</v>
      </c>
      <c r="K60" s="412">
        <f t="shared" si="0"/>
        <v>62.764047800000007</v>
      </c>
      <c r="L60" s="66"/>
      <c r="M60" s="17"/>
      <c r="N60" s="38"/>
      <c r="O60" s="38"/>
      <c r="P60" s="38"/>
      <c r="Q60" s="38"/>
      <c r="R60" s="17"/>
    </row>
    <row r="61" spans="1:18" ht="12.75" x14ac:dyDescent="0.2">
      <c r="A61" s="67" t="s">
        <v>66</v>
      </c>
      <c r="B61" s="27">
        <v>2.2850000000000001</v>
      </c>
      <c r="C61" s="28">
        <v>10.251949999999999</v>
      </c>
      <c r="D61" s="28">
        <v>0</v>
      </c>
      <c r="E61" s="28">
        <v>0</v>
      </c>
      <c r="F61" s="39">
        <f t="shared" si="1"/>
        <v>12.536949999999999</v>
      </c>
      <c r="G61" s="27">
        <v>0.47461300000000017</v>
      </c>
      <c r="H61" s="28">
        <v>0.88550299999999993</v>
      </c>
      <c r="I61" s="28">
        <v>0</v>
      </c>
      <c r="J61" s="28">
        <v>0</v>
      </c>
      <c r="K61" s="412">
        <f>G61+H61+I61*1.9+J61</f>
        <v>1.3601160000000001</v>
      </c>
      <c r="L61" s="66"/>
      <c r="M61" s="17"/>
      <c r="N61" s="38"/>
      <c r="O61" s="38"/>
      <c r="P61" s="38"/>
      <c r="Q61" s="38"/>
      <c r="R61" s="17"/>
    </row>
    <row r="62" spans="1:18" ht="12.75" x14ac:dyDescent="0.2">
      <c r="A62" s="67" t="s">
        <v>495</v>
      </c>
      <c r="B62" s="27">
        <v>9.4550000000000001</v>
      </c>
      <c r="C62" s="28">
        <v>0.76500000000000001</v>
      </c>
      <c r="D62" s="28">
        <v>0.11000000000000001</v>
      </c>
      <c r="E62" s="28">
        <v>0</v>
      </c>
      <c r="F62" s="39">
        <f t="shared" si="1"/>
        <v>10.429</v>
      </c>
      <c r="G62" s="27">
        <v>8.93919</v>
      </c>
      <c r="H62" s="28">
        <v>0.65571299999999999</v>
      </c>
      <c r="I62" s="28">
        <v>9.4655000000000017E-2</v>
      </c>
      <c r="J62" s="28">
        <v>0</v>
      </c>
      <c r="K62" s="412">
        <f>G62+H62+I62*1.9+J62</f>
        <v>9.7747475000000001</v>
      </c>
      <c r="L62" s="66"/>
      <c r="M62" s="17"/>
      <c r="N62" s="38"/>
      <c r="O62" s="38"/>
      <c r="P62" s="38"/>
      <c r="Q62" s="38"/>
      <c r="R62" s="17"/>
    </row>
    <row r="63" spans="1:18" ht="12.75" x14ac:dyDescent="0.2">
      <c r="A63" s="67" t="s">
        <v>100</v>
      </c>
      <c r="B63" s="27">
        <v>0</v>
      </c>
      <c r="C63" s="28">
        <v>133.51499999999999</v>
      </c>
      <c r="D63" s="28">
        <v>9.7330000000000005</v>
      </c>
      <c r="E63" s="28">
        <v>32.872999999999998</v>
      </c>
      <c r="F63" s="39">
        <f t="shared" si="1"/>
        <v>184.88069999999999</v>
      </c>
      <c r="G63" s="27">
        <v>0</v>
      </c>
      <c r="H63" s="28">
        <v>14.656999999999982</v>
      </c>
      <c r="I63" s="28">
        <v>1.295361999999999</v>
      </c>
      <c r="J63" s="28">
        <v>3.430971999999997</v>
      </c>
      <c r="K63" s="412">
        <f t="shared" ref="K63:K64" si="2">G63+H63+I63*1.9+J63</f>
        <v>20.549159799999977</v>
      </c>
      <c r="L63" s="66"/>
      <c r="M63" s="17"/>
      <c r="N63" s="38"/>
      <c r="O63" s="38"/>
      <c r="P63" s="38"/>
      <c r="Q63" s="38"/>
      <c r="R63" s="17"/>
    </row>
    <row r="64" spans="1:18" ht="12.75" x14ac:dyDescent="0.2">
      <c r="A64" s="67" t="s">
        <v>101</v>
      </c>
      <c r="B64" s="27">
        <v>0</v>
      </c>
      <c r="C64" s="28">
        <v>67.675899999999999</v>
      </c>
      <c r="D64" s="28">
        <v>13.538260000000001</v>
      </c>
      <c r="E64" s="28">
        <v>26.908100000000001</v>
      </c>
      <c r="F64" s="39">
        <f t="shared" si="1"/>
        <v>120.30669400000001</v>
      </c>
      <c r="G64" s="27">
        <v>0</v>
      </c>
      <c r="H64" s="28">
        <v>1.0178999999999974</v>
      </c>
      <c r="I64" s="28">
        <v>0.42294099999999801</v>
      </c>
      <c r="J64" s="28">
        <v>9.3706000000004508E-2</v>
      </c>
      <c r="K64" s="412">
        <f t="shared" si="2"/>
        <v>1.915193899999998</v>
      </c>
      <c r="L64" s="66"/>
      <c r="M64" s="38"/>
      <c r="N64" s="38"/>
      <c r="O64" s="38"/>
      <c r="P64" s="38"/>
      <c r="Q64" s="38"/>
      <c r="R64" s="17"/>
    </row>
    <row r="65" spans="1:18" ht="12.75" x14ac:dyDescent="0.2">
      <c r="A65" s="67" t="s">
        <v>68</v>
      </c>
      <c r="B65" s="27">
        <v>257.24900000000002</v>
      </c>
      <c r="C65" s="28">
        <v>6.6</v>
      </c>
      <c r="D65" s="28">
        <v>4.7300000000000004</v>
      </c>
      <c r="E65" s="28">
        <v>0</v>
      </c>
      <c r="F65" s="39">
        <f t="shared" si="1"/>
        <v>272.83600000000007</v>
      </c>
      <c r="G65" s="27">
        <v>66.868542000000048</v>
      </c>
      <c r="H65" s="28">
        <v>0.25747499999999857</v>
      </c>
      <c r="I65" s="28">
        <v>9.7336000000001199E-2</v>
      </c>
      <c r="J65" s="28">
        <v>0</v>
      </c>
      <c r="K65" s="412">
        <f t="shared" ref="K65:K95" si="3">G65+H65+I65*1.9+J65</f>
        <v>67.310955400000054</v>
      </c>
      <c r="L65" s="66"/>
      <c r="M65" s="17"/>
      <c r="N65" s="38"/>
      <c r="O65" s="38"/>
      <c r="P65" s="38"/>
      <c r="Q65" s="38"/>
      <c r="R65" s="17"/>
    </row>
    <row r="66" spans="1:18" ht="12.75" x14ac:dyDescent="0.2">
      <c r="A66" s="67" t="s">
        <v>69</v>
      </c>
      <c r="B66" s="27">
        <v>0</v>
      </c>
      <c r="C66" s="28">
        <v>225.08876000000001</v>
      </c>
      <c r="D66" s="28">
        <v>7.3292130000000002</v>
      </c>
      <c r="E66" s="28">
        <v>29.145714000000002</v>
      </c>
      <c r="F66" s="39">
        <f t="shared" si="1"/>
        <v>268.15997870000001</v>
      </c>
      <c r="G66" s="27">
        <v>0</v>
      </c>
      <c r="H66" s="28">
        <v>201.001688</v>
      </c>
      <c r="I66" s="28">
        <v>6.0953889999999999</v>
      </c>
      <c r="J66" s="28">
        <v>24.905702000000002</v>
      </c>
      <c r="K66" s="412">
        <f t="shared" si="3"/>
        <v>237.4886291</v>
      </c>
      <c r="L66" s="66"/>
      <c r="M66" s="17"/>
      <c r="N66" s="38"/>
      <c r="O66" s="38"/>
      <c r="P66" s="38"/>
      <c r="Q66" s="38"/>
      <c r="R66" s="17"/>
    </row>
    <row r="67" spans="1:18" ht="12.75" x14ac:dyDescent="0.2">
      <c r="A67" s="67" t="s">
        <v>70</v>
      </c>
      <c r="B67" s="27">
        <v>573.03226999999993</v>
      </c>
      <c r="C67" s="28">
        <v>79.5488</v>
      </c>
      <c r="D67" s="28">
        <v>23.972477999999999</v>
      </c>
      <c r="E67" s="28">
        <v>1.2570250000000001</v>
      </c>
      <c r="F67" s="39">
        <f t="shared" si="1"/>
        <v>699.38580319999994</v>
      </c>
      <c r="G67" s="27">
        <v>5.2891819999998688</v>
      </c>
      <c r="H67" s="28">
        <v>12.084473999999986</v>
      </c>
      <c r="I67" s="28">
        <v>6.6612209999999976</v>
      </c>
      <c r="J67" s="28">
        <v>0.64517999999999998</v>
      </c>
      <c r="K67" s="412">
        <f t="shared" si="3"/>
        <v>30.675155899999847</v>
      </c>
      <c r="L67" s="66"/>
      <c r="M67" s="17"/>
      <c r="N67" s="38"/>
      <c r="O67" s="38"/>
      <c r="P67" s="38"/>
      <c r="Q67" s="38"/>
      <c r="R67" s="17"/>
    </row>
    <row r="68" spans="1:18" ht="12.75" x14ac:dyDescent="0.2">
      <c r="A68" s="67" t="s">
        <v>71</v>
      </c>
      <c r="B68" s="27">
        <v>39.645899999999997</v>
      </c>
      <c r="C68" s="28">
        <v>2.0575100000000002</v>
      </c>
      <c r="D68" s="28">
        <v>1.0904499999999999</v>
      </c>
      <c r="E68" s="28">
        <v>0</v>
      </c>
      <c r="F68" s="39">
        <f t="shared" si="1"/>
        <v>43.775264999999997</v>
      </c>
      <c r="G68" s="27">
        <v>2.9650069999999928</v>
      </c>
      <c r="H68" s="28">
        <v>0</v>
      </c>
      <c r="I68" s="28">
        <v>0.30872899999999992</v>
      </c>
      <c r="J68" s="28">
        <v>0</v>
      </c>
      <c r="K68" s="434">
        <f t="shared" si="3"/>
        <v>3.5515920999999926</v>
      </c>
      <c r="L68" s="66"/>
      <c r="M68" s="17"/>
      <c r="N68" s="38"/>
      <c r="O68" s="38"/>
      <c r="P68" s="38"/>
      <c r="Q68" s="38"/>
      <c r="R68" s="17"/>
    </row>
    <row r="69" spans="1:18" ht="12.75" x14ac:dyDescent="0.2">
      <c r="A69" s="67" t="s">
        <v>72</v>
      </c>
      <c r="B69" s="27">
        <v>36.5809</v>
      </c>
      <c r="C69" s="28">
        <v>4.1340399999999997</v>
      </c>
      <c r="D69" s="28">
        <v>2.1890900000000002</v>
      </c>
      <c r="E69" s="28">
        <v>0</v>
      </c>
      <c r="F69" s="39">
        <f t="shared" si="1"/>
        <v>44.874211000000003</v>
      </c>
      <c r="G69" s="27">
        <v>0.16526000000000352</v>
      </c>
      <c r="H69" s="28">
        <v>0.18361099999999864</v>
      </c>
      <c r="I69" s="28">
        <v>0.83009900000000014</v>
      </c>
      <c r="J69" s="28">
        <v>0</v>
      </c>
      <c r="K69" s="412">
        <f t="shared" si="3"/>
        <v>1.9260591000000022</v>
      </c>
      <c r="L69" s="70"/>
      <c r="M69" s="17"/>
      <c r="N69" s="38"/>
      <c r="O69" s="38"/>
      <c r="P69" s="38"/>
      <c r="Q69" s="38"/>
      <c r="R69" s="17"/>
    </row>
    <row r="70" spans="1:18" ht="13.5" x14ac:dyDescent="0.2">
      <c r="A70" s="67" t="s">
        <v>531</v>
      </c>
      <c r="B70" s="27">
        <v>12.291</v>
      </c>
      <c r="C70" s="28">
        <v>0</v>
      </c>
      <c r="D70" s="28">
        <v>0</v>
      </c>
      <c r="E70" s="28">
        <v>0</v>
      </c>
      <c r="F70" s="39">
        <f t="shared" si="1"/>
        <v>12.291</v>
      </c>
      <c r="G70" s="27">
        <v>12.291</v>
      </c>
      <c r="H70" s="28">
        <v>0</v>
      </c>
      <c r="I70" s="28">
        <v>0</v>
      </c>
      <c r="J70" s="28">
        <v>0</v>
      </c>
      <c r="K70" s="412">
        <f t="shared" si="3"/>
        <v>12.291</v>
      </c>
      <c r="L70" s="70"/>
      <c r="M70" s="17"/>
      <c r="N70" s="38"/>
      <c r="O70" s="38"/>
      <c r="P70" s="38"/>
      <c r="Q70" s="38"/>
      <c r="R70" s="17"/>
    </row>
    <row r="71" spans="1:18" ht="12.75" x14ac:dyDescent="0.2">
      <c r="A71" s="67" t="s">
        <v>73</v>
      </c>
      <c r="B71" s="27">
        <v>11.2415</v>
      </c>
      <c r="C71" s="28">
        <v>0</v>
      </c>
      <c r="D71" s="28">
        <v>0</v>
      </c>
      <c r="E71" s="28">
        <v>0</v>
      </c>
      <c r="F71" s="39">
        <f t="shared" si="1"/>
        <v>11.2415</v>
      </c>
      <c r="G71" s="27">
        <v>1.3186099999999996</v>
      </c>
      <c r="H71" s="28">
        <v>0</v>
      </c>
      <c r="I71" s="28">
        <v>0</v>
      </c>
      <c r="J71" s="28">
        <v>0</v>
      </c>
      <c r="K71" s="412">
        <f t="shared" si="3"/>
        <v>1.3186099999999996</v>
      </c>
      <c r="L71" s="70"/>
      <c r="M71" s="17"/>
      <c r="N71" s="38"/>
      <c r="O71" s="38"/>
      <c r="P71" s="38"/>
      <c r="Q71" s="38"/>
      <c r="R71" s="17"/>
    </row>
    <row r="72" spans="1:18" ht="12.75" x14ac:dyDescent="0.2">
      <c r="A72" s="67" t="s">
        <v>74</v>
      </c>
      <c r="B72" s="27">
        <v>9.4854299999999991</v>
      </c>
      <c r="C72" s="28">
        <v>2.04678</v>
      </c>
      <c r="D72" s="28">
        <v>0.479466</v>
      </c>
      <c r="E72" s="28">
        <v>0</v>
      </c>
      <c r="F72" s="39">
        <f t="shared" si="1"/>
        <v>12.443195399999999</v>
      </c>
      <c r="G72" s="27">
        <v>0.36781499999999845</v>
      </c>
      <c r="H72" s="28">
        <v>2.1780000000000133E-2</v>
      </c>
      <c r="I72" s="28">
        <v>0.2426857291</v>
      </c>
      <c r="J72" s="28">
        <v>0</v>
      </c>
      <c r="K72" s="412">
        <f t="shared" si="3"/>
        <v>0.85069788528999857</v>
      </c>
      <c r="L72" s="66"/>
      <c r="M72" s="17"/>
      <c r="N72" s="38"/>
      <c r="O72" s="38"/>
      <c r="P72" s="38"/>
      <c r="Q72" s="38"/>
      <c r="R72" s="17"/>
    </row>
    <row r="73" spans="1:18" ht="12.75" x14ac:dyDescent="0.2">
      <c r="A73" s="67" t="s">
        <v>75</v>
      </c>
      <c r="B73" s="27">
        <v>0.30451899999999998</v>
      </c>
      <c r="C73" s="28">
        <v>2.4500000000000001E-2</v>
      </c>
      <c r="D73" s="28">
        <v>7.1380000000000002E-3</v>
      </c>
      <c r="E73" s="28">
        <v>0</v>
      </c>
      <c r="F73" s="39">
        <f t="shared" si="1"/>
        <v>0.34258120000000003</v>
      </c>
      <c r="G73" s="27">
        <v>1.5519000000000005E-2</v>
      </c>
      <c r="H73" s="28">
        <v>1.5000000000000013E-3</v>
      </c>
      <c r="I73" s="28">
        <v>6.5792708999999998E-3</v>
      </c>
      <c r="J73" s="28">
        <v>0</v>
      </c>
      <c r="K73" s="412">
        <f t="shared" si="3"/>
        <v>2.9519614710000003E-2</v>
      </c>
      <c r="L73" s="66"/>
      <c r="M73" s="17"/>
      <c r="N73" s="38"/>
      <c r="O73" s="38"/>
      <c r="P73" s="38"/>
      <c r="Q73" s="38"/>
      <c r="R73" s="17"/>
    </row>
    <row r="74" spans="1:18" ht="12.75" x14ac:dyDescent="0.2">
      <c r="A74" s="67" t="s">
        <v>76</v>
      </c>
      <c r="B74" s="27">
        <v>24.40804</v>
      </c>
      <c r="C74" s="28">
        <v>11.261231</v>
      </c>
      <c r="D74" s="28">
        <v>1.1842220000000001</v>
      </c>
      <c r="E74" s="28">
        <v>0</v>
      </c>
      <c r="F74" s="39">
        <f t="shared" si="1"/>
        <v>37.919292800000001</v>
      </c>
      <c r="G74" s="27">
        <v>0.33067200000000341</v>
      </c>
      <c r="H74" s="28">
        <v>0.40985700000000058</v>
      </c>
      <c r="I74" s="28">
        <v>1.7329999999997625E-3</v>
      </c>
      <c r="J74" s="28">
        <v>0</v>
      </c>
      <c r="K74" s="412">
        <f t="shared" si="3"/>
        <v>0.74382170000000358</v>
      </c>
      <c r="L74" s="66"/>
      <c r="M74" s="17"/>
      <c r="N74" s="38"/>
      <c r="O74" s="38"/>
      <c r="P74" s="38"/>
      <c r="Q74" s="38"/>
      <c r="R74" s="17"/>
    </row>
    <row r="75" spans="1:18" ht="12.75" x14ac:dyDescent="0.2">
      <c r="A75" s="67" t="s">
        <v>77</v>
      </c>
      <c r="B75" s="27">
        <v>63.241999999999997</v>
      </c>
      <c r="C75" s="28">
        <v>4.7729540000000004</v>
      </c>
      <c r="D75" s="28">
        <v>1.8288400000000002</v>
      </c>
      <c r="E75" s="28">
        <v>0</v>
      </c>
      <c r="F75" s="39">
        <f t="shared" si="1"/>
        <v>71.489750000000001</v>
      </c>
      <c r="G75" s="27">
        <v>7.4747819999999976</v>
      </c>
      <c r="H75" s="28">
        <v>0.50475599999999954</v>
      </c>
      <c r="I75" s="28">
        <v>0.24277100000000007</v>
      </c>
      <c r="J75" s="28">
        <v>0</v>
      </c>
      <c r="K75" s="412">
        <f t="shared" si="3"/>
        <v>8.4408028999999978</v>
      </c>
      <c r="L75" s="70"/>
      <c r="M75" s="17"/>
      <c r="N75" s="38"/>
      <c r="O75" s="38"/>
      <c r="P75" s="38"/>
      <c r="Q75" s="38"/>
      <c r="R75" s="17"/>
    </row>
    <row r="76" spans="1:18" ht="12.75" x14ac:dyDescent="0.2">
      <c r="A76" s="67" t="s">
        <v>102</v>
      </c>
      <c r="B76" s="27">
        <v>269.35299999999995</v>
      </c>
      <c r="C76" s="28">
        <v>1432.7642999999998</v>
      </c>
      <c r="D76" s="28">
        <v>27.377650000000003</v>
      </c>
      <c r="E76" s="28">
        <v>1.52</v>
      </c>
      <c r="F76" s="39">
        <f t="shared" si="1"/>
        <v>1755.6548349999998</v>
      </c>
      <c r="G76" s="27">
        <v>34.502677999999889</v>
      </c>
      <c r="H76" s="28">
        <v>955.25736999999981</v>
      </c>
      <c r="I76" s="28">
        <v>20.222379000000004</v>
      </c>
      <c r="J76" s="28">
        <v>-2.8169809999999997</v>
      </c>
      <c r="K76" s="412">
        <f t="shared" si="3"/>
        <v>1025.3655870999996</v>
      </c>
      <c r="L76" s="66"/>
      <c r="M76" s="17"/>
      <c r="N76" s="38"/>
      <c r="O76" s="38"/>
      <c r="P76" s="38"/>
      <c r="Q76" s="38"/>
      <c r="R76" s="17"/>
    </row>
    <row r="77" spans="1:18" ht="12.75" x14ac:dyDescent="0.2">
      <c r="A77" s="67" t="s">
        <v>103</v>
      </c>
      <c r="B77" s="27">
        <v>1.7110000000000001</v>
      </c>
      <c r="C77" s="28">
        <v>4.0489999999999995</v>
      </c>
      <c r="D77" s="28">
        <v>0</v>
      </c>
      <c r="E77" s="28">
        <v>0</v>
      </c>
      <c r="F77" s="39">
        <f t="shared" si="1"/>
        <v>5.76</v>
      </c>
      <c r="G77" s="27">
        <v>0.81609100000000012</v>
      </c>
      <c r="H77" s="28">
        <v>2.5758139999999994</v>
      </c>
      <c r="I77" s="28">
        <v>0</v>
      </c>
      <c r="J77" s="28">
        <v>0</v>
      </c>
      <c r="K77" s="412">
        <f t="shared" si="3"/>
        <v>3.3919049999999995</v>
      </c>
      <c r="L77" s="66"/>
      <c r="M77" s="17"/>
      <c r="N77" s="38"/>
      <c r="O77" s="38"/>
      <c r="P77" s="38"/>
      <c r="Q77" s="38"/>
      <c r="R77" s="17"/>
    </row>
    <row r="78" spans="1:18" ht="12.75" x14ac:dyDescent="0.2">
      <c r="A78" s="67" t="s">
        <v>78</v>
      </c>
      <c r="B78" s="27">
        <v>3.3275899999999998</v>
      </c>
      <c r="C78" s="28">
        <v>18.464700000000001</v>
      </c>
      <c r="D78" s="28">
        <v>0.188306</v>
      </c>
      <c r="E78" s="28">
        <v>0</v>
      </c>
      <c r="F78" s="39">
        <f t="shared" si="1"/>
        <v>22.150071400000002</v>
      </c>
      <c r="G78" s="27">
        <v>0</v>
      </c>
      <c r="H78" s="28">
        <v>0</v>
      </c>
      <c r="I78" s="28">
        <v>4.3704000000000021E-2</v>
      </c>
      <c r="J78" s="28">
        <v>0</v>
      </c>
      <c r="K78" s="412">
        <f t="shared" si="3"/>
        <v>8.3037600000000031E-2</v>
      </c>
      <c r="L78" s="66"/>
      <c r="M78" s="17"/>
      <c r="N78" s="38"/>
      <c r="O78" s="38"/>
      <c r="P78" s="38"/>
      <c r="Q78" s="38"/>
      <c r="R78" s="17"/>
    </row>
    <row r="79" spans="1:18" ht="12.75" x14ac:dyDescent="0.2">
      <c r="A79" s="67" t="s">
        <v>79</v>
      </c>
      <c r="B79" s="27">
        <v>33.123986000000002</v>
      </c>
      <c r="C79" s="28">
        <v>42.496740000000003</v>
      </c>
      <c r="D79" s="28">
        <v>8.5384089999999997</v>
      </c>
      <c r="E79" s="28">
        <v>0</v>
      </c>
      <c r="F79" s="39">
        <f t="shared" ref="F79:F81" si="4">B79+C79+D79*1.9+E79</f>
        <v>91.843703099999999</v>
      </c>
      <c r="G79" s="27">
        <v>13.738258999999999</v>
      </c>
      <c r="H79" s="28">
        <v>41.445845000000006</v>
      </c>
      <c r="I79" s="28">
        <v>8.3008609999999994</v>
      </c>
      <c r="J79" s="28">
        <v>0</v>
      </c>
      <c r="K79" s="412">
        <f t="shared" si="3"/>
        <v>70.955739899999998</v>
      </c>
      <c r="L79" s="66"/>
      <c r="M79" s="17"/>
      <c r="N79" s="38"/>
      <c r="O79" s="38"/>
      <c r="P79" s="38"/>
      <c r="Q79" s="38"/>
      <c r="R79" s="17"/>
    </row>
    <row r="80" spans="1:18" ht="12.75" x14ac:dyDescent="0.2">
      <c r="A80" s="67" t="s">
        <v>80</v>
      </c>
      <c r="B80" s="27">
        <v>84.201004999999995</v>
      </c>
      <c r="C80" s="28">
        <v>3.8561399999999999</v>
      </c>
      <c r="D80" s="28">
        <v>3.1989170000000002</v>
      </c>
      <c r="E80" s="28">
        <v>0</v>
      </c>
      <c r="F80" s="39">
        <f t="shared" si="4"/>
        <v>94.135087299999995</v>
      </c>
      <c r="G80" s="27">
        <v>11.423379999999995</v>
      </c>
      <c r="H80" s="28">
        <v>2.1590000000002441E-3</v>
      </c>
      <c r="I80" s="28">
        <v>0.55315599999999998</v>
      </c>
      <c r="J80" s="28">
        <v>0</v>
      </c>
      <c r="K80" s="412">
        <f t="shared" si="3"/>
        <v>12.476535399999996</v>
      </c>
      <c r="L80" s="66"/>
      <c r="M80" s="17"/>
      <c r="N80" s="38"/>
      <c r="O80" s="38"/>
      <c r="P80" s="38"/>
      <c r="Q80" s="38"/>
      <c r="R80" s="17"/>
    </row>
    <row r="81" spans="1:18" ht="12.75" x14ac:dyDescent="0.2">
      <c r="A81" s="67" t="s">
        <v>81</v>
      </c>
      <c r="B81" s="27">
        <v>6.86</v>
      </c>
      <c r="C81" s="28">
        <v>0.14899999999999999</v>
      </c>
      <c r="D81" s="28">
        <v>1.9E-2</v>
      </c>
      <c r="E81" s="28">
        <v>0</v>
      </c>
      <c r="F81" s="39">
        <f t="shared" si="4"/>
        <v>7.0451000000000006</v>
      </c>
      <c r="G81" s="27">
        <v>1.5781819999999991</v>
      </c>
      <c r="H81" s="28">
        <v>-2.8751999999999972E-2</v>
      </c>
      <c r="I81" s="28">
        <v>-4.2110000000000029E-3</v>
      </c>
      <c r="J81" s="28">
        <v>0</v>
      </c>
      <c r="K81" s="412">
        <f t="shared" si="3"/>
        <v>1.5414290999999991</v>
      </c>
      <c r="L81" s="66"/>
      <c r="M81" s="17"/>
      <c r="N81" s="38"/>
      <c r="O81" s="38"/>
      <c r="P81" s="38"/>
      <c r="Q81" s="38"/>
      <c r="R81" s="17"/>
    </row>
    <row r="82" spans="1:18" ht="12.75" x14ac:dyDescent="0.2">
      <c r="A82" s="67" t="s">
        <v>82</v>
      </c>
      <c r="B82" s="27">
        <v>2.5782400000000001</v>
      </c>
      <c r="C82" s="28">
        <v>2.4463499999999998</v>
      </c>
      <c r="D82" s="28">
        <v>0</v>
      </c>
      <c r="E82" s="28">
        <v>0</v>
      </c>
      <c r="F82" s="39">
        <f t="shared" ref="F82:F95" si="5">B82+C82+D82*1.9+E82</f>
        <v>5.0245899999999999</v>
      </c>
      <c r="G82" s="27">
        <v>1.0695240000000001</v>
      </c>
      <c r="H82" s="28">
        <v>1.194782</v>
      </c>
      <c r="I82" s="28">
        <v>0</v>
      </c>
      <c r="J82" s="28">
        <v>0</v>
      </c>
      <c r="K82" s="412">
        <f t="shared" si="3"/>
        <v>2.2643060000000004</v>
      </c>
      <c r="L82" s="66"/>
      <c r="M82" s="17"/>
      <c r="N82" s="38"/>
      <c r="O82" s="38"/>
      <c r="P82" s="38"/>
      <c r="Q82" s="38"/>
      <c r="R82" s="17"/>
    </row>
    <row r="83" spans="1:18" ht="13.5" x14ac:dyDescent="0.2">
      <c r="A83" s="67" t="s">
        <v>532</v>
      </c>
      <c r="B83" s="27">
        <v>4.57</v>
      </c>
      <c r="C83" s="28">
        <v>23.55</v>
      </c>
      <c r="D83" s="28">
        <v>1.2130000000000001</v>
      </c>
      <c r="E83" s="28">
        <v>0</v>
      </c>
      <c r="F83" s="39">
        <f t="shared" si="5"/>
        <v>30.424700000000001</v>
      </c>
      <c r="G83" s="27">
        <v>4.57</v>
      </c>
      <c r="H83" s="28">
        <v>23.55</v>
      </c>
      <c r="I83" s="28">
        <v>1.2130000000000001</v>
      </c>
      <c r="J83" s="28">
        <v>0</v>
      </c>
      <c r="K83" s="412">
        <f t="shared" si="3"/>
        <v>30.424700000000001</v>
      </c>
      <c r="L83" s="66"/>
      <c r="M83" s="17"/>
      <c r="N83" s="38"/>
      <c r="O83" s="38"/>
      <c r="P83" s="38"/>
      <c r="Q83" s="38"/>
      <c r="R83" s="17"/>
    </row>
    <row r="84" spans="1:18" ht="12.75" x14ac:dyDescent="0.2">
      <c r="A84" s="67" t="s">
        <v>83</v>
      </c>
      <c r="B84" s="27">
        <v>146.68187</v>
      </c>
      <c r="C84" s="28">
        <v>27.368650000000002</v>
      </c>
      <c r="D84" s="28">
        <v>5.485328</v>
      </c>
      <c r="E84" s="28">
        <v>0</v>
      </c>
      <c r="F84" s="39">
        <f t="shared" si="5"/>
        <v>184.47264319999999</v>
      </c>
      <c r="G84" s="27">
        <v>39.005949999999999</v>
      </c>
      <c r="H84" s="28">
        <v>6.5649780000000071</v>
      </c>
      <c r="I84" s="28">
        <v>2.1672509999999989</v>
      </c>
      <c r="J84" s="28">
        <v>0</v>
      </c>
      <c r="K84" s="412">
        <f t="shared" si="3"/>
        <v>49.688704900000005</v>
      </c>
      <c r="L84" s="66"/>
      <c r="M84" s="17"/>
      <c r="N84" s="38"/>
      <c r="O84" s="38"/>
      <c r="P84" s="38"/>
      <c r="Q84" s="38"/>
      <c r="R84" s="17"/>
    </row>
    <row r="85" spans="1:18" ht="12.75" x14ac:dyDescent="0.2">
      <c r="A85" s="67" t="s">
        <v>84</v>
      </c>
      <c r="B85" s="27">
        <v>16.126810999999996</v>
      </c>
      <c r="C85" s="28">
        <v>0.97882000000000002</v>
      </c>
      <c r="D85" s="28">
        <v>0.25795400000000002</v>
      </c>
      <c r="E85" s="28">
        <v>0</v>
      </c>
      <c r="F85" s="39">
        <f t="shared" si="5"/>
        <v>17.595743599999995</v>
      </c>
      <c r="G85" s="27">
        <v>0.61538999999999433</v>
      </c>
      <c r="H85" s="28">
        <v>0.97882000000000002</v>
      </c>
      <c r="I85" s="28">
        <v>0.25795400000000002</v>
      </c>
      <c r="J85" s="28">
        <v>0</v>
      </c>
      <c r="K85" s="412">
        <f t="shared" si="3"/>
        <v>2.0843225999999944</v>
      </c>
      <c r="L85" s="66"/>
      <c r="M85" s="17"/>
      <c r="N85" s="38"/>
      <c r="O85" s="38"/>
      <c r="P85" s="38"/>
      <c r="Q85" s="38"/>
      <c r="R85" s="17"/>
    </row>
    <row r="86" spans="1:18" ht="12.75" x14ac:dyDescent="0.2">
      <c r="A86" s="67" t="s">
        <v>85</v>
      </c>
      <c r="B86" s="27">
        <v>7.89</v>
      </c>
      <c r="C86" s="28">
        <v>15.64527</v>
      </c>
      <c r="D86" s="28">
        <v>4.6770390000000006</v>
      </c>
      <c r="E86" s="28">
        <v>0</v>
      </c>
      <c r="F86" s="39">
        <f t="shared" si="5"/>
        <v>32.421644100000002</v>
      </c>
      <c r="G86" s="27">
        <v>5.3567309999999999</v>
      </c>
      <c r="H86" s="28">
        <v>12.349072</v>
      </c>
      <c r="I86" s="28">
        <v>3.9178060000000006</v>
      </c>
      <c r="J86" s="28">
        <v>0</v>
      </c>
      <c r="K86" s="412">
        <f t="shared" si="3"/>
        <v>25.1496344</v>
      </c>
      <c r="L86" s="66"/>
      <c r="M86" s="17"/>
      <c r="N86" s="38"/>
      <c r="O86" s="38"/>
      <c r="P86" s="38"/>
      <c r="Q86" s="38"/>
      <c r="R86" s="17"/>
    </row>
    <row r="87" spans="1:18" ht="12.75" x14ac:dyDescent="0.2">
      <c r="A87" s="67" t="s">
        <v>86</v>
      </c>
      <c r="B87" s="27">
        <v>54.356099999999998</v>
      </c>
      <c r="C87" s="28">
        <v>5.2344799999999996</v>
      </c>
      <c r="D87" s="28">
        <v>1.79508</v>
      </c>
      <c r="E87" s="28">
        <v>0</v>
      </c>
      <c r="F87" s="39">
        <f t="shared" si="5"/>
        <v>63.001231999999995</v>
      </c>
      <c r="G87" s="27">
        <v>1.5108199999999954</v>
      </c>
      <c r="H87" s="28">
        <v>2.7530319999999993</v>
      </c>
      <c r="I87" s="28">
        <v>0.47895200000000004</v>
      </c>
      <c r="J87" s="28">
        <v>0</v>
      </c>
      <c r="K87" s="412">
        <f t="shared" si="3"/>
        <v>5.1738607999999946</v>
      </c>
      <c r="L87" s="66"/>
      <c r="M87" s="17"/>
      <c r="N87" s="38"/>
      <c r="O87" s="38"/>
      <c r="P87" s="38"/>
      <c r="Q87" s="38"/>
      <c r="R87" s="17"/>
    </row>
    <row r="88" spans="1:18" ht="12.75" x14ac:dyDescent="0.2">
      <c r="A88" s="67" t="s">
        <v>87</v>
      </c>
      <c r="B88" s="27">
        <v>69.400000000000006</v>
      </c>
      <c r="C88" s="28">
        <v>1.9480000000000002</v>
      </c>
      <c r="D88" s="28">
        <v>1.23</v>
      </c>
      <c r="E88" s="28">
        <v>0</v>
      </c>
      <c r="F88" s="39">
        <f t="shared" si="5"/>
        <v>73.685000000000002</v>
      </c>
      <c r="G88" s="27">
        <v>15.897850000000012</v>
      </c>
      <c r="H88" s="28">
        <v>0.15075900000000031</v>
      </c>
      <c r="I88" s="28">
        <v>0.25179099999999999</v>
      </c>
      <c r="J88" s="28">
        <v>0</v>
      </c>
      <c r="K88" s="412">
        <f t="shared" si="3"/>
        <v>16.527011900000012</v>
      </c>
      <c r="L88" s="66"/>
      <c r="M88" s="17"/>
      <c r="N88" s="38"/>
      <c r="O88" s="38"/>
      <c r="P88" s="38"/>
      <c r="Q88" s="38"/>
      <c r="R88" s="17"/>
    </row>
    <row r="89" spans="1:18" ht="12.75" x14ac:dyDescent="0.2">
      <c r="A89" s="67" t="s">
        <v>88</v>
      </c>
      <c r="B89" s="27">
        <v>13.442406</v>
      </c>
      <c r="C89" s="28">
        <v>0</v>
      </c>
      <c r="D89" s="28">
        <v>0</v>
      </c>
      <c r="E89" s="28">
        <v>0</v>
      </c>
      <c r="F89" s="39">
        <f t="shared" si="5"/>
        <v>13.442406</v>
      </c>
      <c r="G89" s="27">
        <v>4.7332160000000005</v>
      </c>
      <c r="H89" s="28">
        <v>0</v>
      </c>
      <c r="I89" s="28">
        <v>0</v>
      </c>
      <c r="J89" s="28">
        <v>0</v>
      </c>
      <c r="K89" s="412">
        <f t="shared" si="3"/>
        <v>4.7332160000000005</v>
      </c>
      <c r="L89" s="66"/>
      <c r="M89" s="17"/>
      <c r="N89" s="38"/>
      <c r="O89" s="38"/>
      <c r="P89" s="38"/>
      <c r="Q89" s="38"/>
      <c r="R89" s="17"/>
    </row>
    <row r="90" spans="1:18" ht="12.75" x14ac:dyDescent="0.2">
      <c r="A90" s="67" t="s">
        <v>89</v>
      </c>
      <c r="B90" s="27">
        <v>34.920124000000001</v>
      </c>
      <c r="C90" s="28">
        <v>52.328190000000006</v>
      </c>
      <c r="D90" s="28">
        <v>6.1845460000000001</v>
      </c>
      <c r="E90" s="28">
        <v>0</v>
      </c>
      <c r="F90" s="39">
        <f t="shared" si="5"/>
        <v>98.99895140000001</v>
      </c>
      <c r="G90" s="27">
        <v>11.461399999999998</v>
      </c>
      <c r="H90" s="28">
        <v>44.723082000000005</v>
      </c>
      <c r="I90" s="28">
        <v>5.6876620000000004</v>
      </c>
      <c r="J90" s="28">
        <v>0</v>
      </c>
      <c r="K90" s="412">
        <f t="shared" si="3"/>
        <v>66.99103980000001</v>
      </c>
      <c r="L90" s="66"/>
      <c r="M90" s="17"/>
      <c r="N90" s="38"/>
      <c r="O90" s="38"/>
      <c r="P90" s="38"/>
      <c r="Q90" s="38"/>
      <c r="R90" s="17"/>
    </row>
    <row r="91" spans="1:18" ht="12.75" x14ac:dyDescent="0.2">
      <c r="A91" s="67" t="s">
        <v>440</v>
      </c>
      <c r="B91" s="27">
        <v>2.7263009999999999</v>
      </c>
      <c r="C91" s="28">
        <v>7.6952210000000001</v>
      </c>
      <c r="D91" s="28">
        <v>0.92796000000000001</v>
      </c>
      <c r="E91" s="28">
        <v>0</v>
      </c>
      <c r="F91" s="39">
        <f t="shared" si="5"/>
        <v>12.184645999999999</v>
      </c>
      <c r="G91" s="27">
        <v>2.255166</v>
      </c>
      <c r="H91" s="28">
        <v>7.1786729999999999</v>
      </c>
      <c r="I91" s="28">
        <v>0.86210799999999999</v>
      </c>
      <c r="J91" s="28">
        <v>0</v>
      </c>
      <c r="K91" s="412">
        <f t="shared" si="3"/>
        <v>11.071844199999999</v>
      </c>
      <c r="L91" s="66"/>
      <c r="M91" s="17"/>
      <c r="N91" s="38"/>
      <c r="O91" s="38"/>
      <c r="P91" s="38"/>
      <c r="Q91" s="38"/>
      <c r="R91" s="17"/>
    </row>
    <row r="92" spans="1:18" ht="12.75" x14ac:dyDescent="0.2">
      <c r="A92" s="67" t="s">
        <v>90</v>
      </c>
      <c r="B92" s="27">
        <v>9.8542500000000004</v>
      </c>
      <c r="C92" s="28">
        <v>0.90374600000000005</v>
      </c>
      <c r="D92" s="28">
        <v>0</v>
      </c>
      <c r="E92" s="28">
        <v>0</v>
      </c>
      <c r="F92" s="39">
        <f t="shared" si="5"/>
        <v>10.757996</v>
      </c>
      <c r="G92" s="27">
        <v>3.3463670000000008</v>
      </c>
      <c r="H92" s="28">
        <v>0.29066000000000003</v>
      </c>
      <c r="I92" s="28">
        <v>0</v>
      </c>
      <c r="J92" s="28">
        <v>0</v>
      </c>
      <c r="K92" s="412">
        <f t="shared" si="3"/>
        <v>3.6370270000000007</v>
      </c>
      <c r="L92" s="66"/>
      <c r="M92" s="17"/>
      <c r="N92" s="38"/>
      <c r="O92" s="38"/>
      <c r="P92" s="38"/>
      <c r="Q92" s="38"/>
      <c r="R92" s="17"/>
    </row>
    <row r="93" spans="1:18" ht="12.75" x14ac:dyDescent="0.2">
      <c r="A93" s="67" t="s">
        <v>91</v>
      </c>
      <c r="B93" s="27">
        <v>9.5399999999999991</v>
      </c>
      <c r="C93" s="28">
        <v>0.88100000000000001</v>
      </c>
      <c r="D93" s="28">
        <v>0.158</v>
      </c>
      <c r="E93" s="28">
        <v>9.2399999999999996E-2</v>
      </c>
      <c r="F93" s="39">
        <f t="shared" si="5"/>
        <v>10.813599999999999</v>
      </c>
      <c r="G93" s="27">
        <v>1.335331</v>
      </c>
      <c r="H93" s="28">
        <v>0.110761</v>
      </c>
      <c r="I93" s="28">
        <v>7.8199999999999936E-3</v>
      </c>
      <c r="J93" s="28">
        <v>3.4049999999999914E-3</v>
      </c>
      <c r="K93" s="412">
        <f t="shared" si="3"/>
        <v>1.4643550000000003</v>
      </c>
      <c r="L93" s="66"/>
      <c r="M93" s="17"/>
      <c r="N93" s="38"/>
      <c r="O93" s="38"/>
      <c r="P93" s="38"/>
      <c r="Q93" s="38"/>
      <c r="R93" s="17"/>
    </row>
    <row r="94" spans="1:18" ht="13.5" x14ac:dyDescent="0.2">
      <c r="A94" s="67" t="s">
        <v>533</v>
      </c>
      <c r="B94" s="27">
        <v>18.494300000000003</v>
      </c>
      <c r="C94" s="28">
        <v>0</v>
      </c>
      <c r="D94" s="28">
        <v>0</v>
      </c>
      <c r="E94" s="28">
        <v>0</v>
      </c>
      <c r="F94" s="39">
        <f t="shared" si="5"/>
        <v>18.494300000000003</v>
      </c>
      <c r="G94" s="27">
        <v>10.588291000000003</v>
      </c>
      <c r="H94" s="28">
        <v>0</v>
      </c>
      <c r="I94" s="28">
        <v>0</v>
      </c>
      <c r="J94" s="28">
        <v>0</v>
      </c>
      <c r="K94" s="412">
        <f t="shared" si="3"/>
        <v>10.588291000000003</v>
      </c>
      <c r="L94" s="66"/>
      <c r="M94" s="17"/>
      <c r="N94" s="38"/>
      <c r="O94" s="38"/>
      <c r="P94" s="38"/>
      <c r="Q94" s="38"/>
      <c r="R94" s="17"/>
    </row>
    <row r="95" spans="1:18" ht="12.75" x14ac:dyDescent="0.2">
      <c r="A95" s="71" t="s">
        <v>94</v>
      </c>
      <c r="B95" s="72">
        <v>102.42974</v>
      </c>
      <c r="C95" s="73">
        <v>206.74974</v>
      </c>
      <c r="D95" s="73">
        <v>38.137951999999999</v>
      </c>
      <c r="E95" s="73">
        <v>17.11</v>
      </c>
      <c r="F95" s="74">
        <f t="shared" si="5"/>
        <v>398.75158880000004</v>
      </c>
      <c r="G95" s="72">
        <v>17.468353999999991</v>
      </c>
      <c r="H95" s="73">
        <v>73.494687999999996</v>
      </c>
      <c r="I95" s="73">
        <v>13.737231000000001</v>
      </c>
      <c r="J95" s="73">
        <v>-2.7450000000008856E-3</v>
      </c>
      <c r="K95" s="413">
        <f t="shared" si="3"/>
        <v>117.06103589999998</v>
      </c>
      <c r="L95" s="66"/>
      <c r="M95" s="17"/>
      <c r="N95" s="38"/>
      <c r="O95" s="38"/>
      <c r="P95" s="38"/>
      <c r="Q95" s="38"/>
      <c r="R95" s="17"/>
    </row>
    <row r="96" spans="1:18" s="80" customFormat="1" ht="13.5" thickBot="1" x14ac:dyDescent="0.25">
      <c r="A96" s="75" t="s">
        <v>104</v>
      </c>
      <c r="B96" s="76">
        <f t="shared" ref="B96:K96" si="6">SUM(B5:B95)</f>
        <v>4683.0404079999989</v>
      </c>
      <c r="C96" s="77">
        <f t="shared" si="6"/>
        <v>3691.7210969999996</v>
      </c>
      <c r="D96" s="77">
        <f t="shared" si="6"/>
        <v>284.30541200000005</v>
      </c>
      <c r="E96" s="77">
        <f t="shared" si="6"/>
        <v>146.774203</v>
      </c>
      <c r="F96" s="78">
        <f t="shared" si="6"/>
        <v>9061.7159908000012</v>
      </c>
      <c r="G96" s="76">
        <f t="shared" si="6"/>
        <v>834.04499399999997</v>
      </c>
      <c r="H96" s="77">
        <f t="shared" si="6"/>
        <v>2048.8877729999995</v>
      </c>
      <c r="I96" s="77">
        <f t="shared" si="6"/>
        <v>128.796122</v>
      </c>
      <c r="J96" s="77">
        <f t="shared" si="6"/>
        <v>40.200277000000014</v>
      </c>
      <c r="K96" s="78">
        <f t="shared" si="6"/>
        <v>3167.8456758000011</v>
      </c>
      <c r="L96" s="79"/>
      <c r="M96" s="17"/>
      <c r="N96" s="38"/>
      <c r="O96" s="38"/>
      <c r="P96" s="38"/>
      <c r="Q96" s="38"/>
      <c r="R96" s="17"/>
    </row>
    <row r="97" spans="1:18" ht="12.75" x14ac:dyDescent="0.2">
      <c r="B97" s="38"/>
      <c r="C97" s="38"/>
      <c r="D97" s="38"/>
      <c r="E97" s="38"/>
      <c r="F97" s="38"/>
      <c r="G97" s="66"/>
      <c r="H97" s="66"/>
      <c r="I97" s="66"/>
      <c r="J97" s="66"/>
      <c r="K97" s="66"/>
      <c r="M97" s="17"/>
      <c r="N97" s="38"/>
      <c r="O97" s="38"/>
      <c r="P97" s="38"/>
      <c r="Q97" s="38"/>
      <c r="R97" s="17"/>
    </row>
    <row r="98" spans="1:18" ht="12.75" x14ac:dyDescent="0.2">
      <c r="A98" s="58" t="s">
        <v>130</v>
      </c>
      <c r="B98" s="81"/>
      <c r="C98" s="81"/>
      <c r="D98" s="81"/>
      <c r="E98" s="81"/>
      <c r="F98" s="81"/>
      <c r="G98" s="66"/>
      <c r="H98" s="66"/>
      <c r="I98" s="66"/>
      <c r="J98" s="66"/>
      <c r="K98" s="66"/>
      <c r="M98" s="17"/>
      <c r="N98" s="38"/>
      <c r="O98" s="38"/>
      <c r="P98" s="38"/>
      <c r="Q98" s="38"/>
      <c r="R98" s="17"/>
    </row>
    <row r="99" spans="1:18" ht="13.5" x14ac:dyDescent="0.2">
      <c r="A99" s="58" t="s">
        <v>131</v>
      </c>
      <c r="B99" s="81"/>
      <c r="C99" s="81"/>
      <c r="D99" s="81"/>
      <c r="E99" s="81"/>
      <c r="F99" s="81"/>
      <c r="G99" s="82"/>
      <c r="H99" s="82"/>
      <c r="I99" s="82"/>
      <c r="J99" s="82"/>
      <c r="K99" s="81"/>
      <c r="M99" s="17"/>
      <c r="N99" s="17"/>
      <c r="O99" s="17"/>
      <c r="P99" s="17"/>
      <c r="Q99" s="38"/>
      <c r="R99" s="17"/>
    </row>
    <row r="100" spans="1:18" ht="12.75" x14ac:dyDescent="0.2">
      <c r="A100" s="58" t="s">
        <v>547</v>
      </c>
      <c r="B100" s="81"/>
      <c r="C100" s="81"/>
      <c r="D100" s="81"/>
      <c r="E100" s="81"/>
      <c r="F100" s="81"/>
      <c r="G100" s="82"/>
      <c r="H100" s="82"/>
      <c r="I100" s="82"/>
      <c r="J100" s="82"/>
      <c r="K100" s="82"/>
      <c r="M100" s="17"/>
      <c r="N100" s="38"/>
      <c r="O100" s="38"/>
      <c r="P100" s="38"/>
      <c r="Q100" s="38"/>
      <c r="R100" s="17"/>
    </row>
    <row r="101" spans="1:18" ht="12.75" x14ac:dyDescent="0.2">
      <c r="A101" s="58" t="s">
        <v>451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M101" s="17"/>
      <c r="N101" s="38"/>
      <c r="O101" s="38"/>
      <c r="P101" s="38"/>
      <c r="Q101" s="38"/>
      <c r="R101" s="17"/>
    </row>
    <row r="102" spans="1:18" ht="12.75" x14ac:dyDescent="0.2">
      <c r="A102" s="58" t="s">
        <v>452</v>
      </c>
      <c r="E102" s="81"/>
      <c r="F102" s="81"/>
      <c r="G102" s="81"/>
      <c r="H102" s="81"/>
      <c r="I102" s="81"/>
      <c r="J102" s="81"/>
      <c r="K102" s="81"/>
      <c r="M102" s="17"/>
      <c r="N102" s="38"/>
      <c r="O102" s="38"/>
      <c r="P102" s="38"/>
      <c r="Q102" s="38"/>
      <c r="R102" s="17"/>
    </row>
    <row r="103" spans="1:18" ht="12.75" x14ac:dyDescent="0.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M103" s="17"/>
      <c r="N103" s="17"/>
      <c r="O103" s="17"/>
      <c r="P103" s="17"/>
      <c r="Q103" s="17"/>
      <c r="R103" s="17"/>
    </row>
    <row r="104" spans="1:18" x14ac:dyDescent="0.2">
      <c r="A104" s="347" t="s">
        <v>413</v>
      </c>
      <c r="B104" s="347"/>
      <c r="C104" s="347"/>
      <c r="D104" s="347"/>
      <c r="E104" s="347"/>
      <c r="F104" s="347"/>
    </row>
    <row r="105" spans="1:18" x14ac:dyDescent="0.2">
      <c r="A105" s="347" t="s">
        <v>414</v>
      </c>
      <c r="B105" s="347"/>
      <c r="C105" s="347"/>
      <c r="D105" s="347"/>
      <c r="E105" s="347"/>
      <c r="F105" s="347"/>
    </row>
    <row r="106" spans="1:18" x14ac:dyDescent="0.2">
      <c r="A106" s="347" t="s">
        <v>548</v>
      </c>
      <c r="B106" s="347"/>
      <c r="C106" s="347"/>
      <c r="D106" s="347"/>
      <c r="E106" s="347"/>
      <c r="F106" s="347"/>
    </row>
    <row r="107" spans="1:18" x14ac:dyDescent="0.2">
      <c r="A107" s="347" t="s">
        <v>415</v>
      </c>
      <c r="B107" s="347"/>
      <c r="C107" s="347"/>
      <c r="D107" s="347"/>
      <c r="E107" s="347"/>
      <c r="F107" s="347"/>
    </row>
    <row r="108" spans="1:18" x14ac:dyDescent="0.2">
      <c r="A108" s="347" t="s">
        <v>515</v>
      </c>
      <c r="B108" s="347"/>
      <c r="C108" s="347"/>
      <c r="D108" s="347"/>
      <c r="E108" s="347"/>
      <c r="F108" s="347"/>
    </row>
    <row r="109" spans="1:18" x14ac:dyDescent="0.2">
      <c r="A109" s="347"/>
      <c r="B109" s="347"/>
      <c r="C109" s="347"/>
      <c r="D109" s="347"/>
      <c r="E109" s="347"/>
      <c r="F109" s="347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6" sqref="F6"/>
    </sheetView>
  </sheetViews>
  <sheetFormatPr baseColWidth="10" defaultColWidth="11.42578125" defaultRowHeight="12.75" x14ac:dyDescent="0.2"/>
  <cols>
    <col min="1" max="1" width="27.140625" style="17" customWidth="1"/>
    <col min="2" max="16384" width="11.42578125" style="17"/>
  </cols>
  <sheetData>
    <row r="1" spans="1:8" ht="114.75" customHeight="1" thickBot="1" x14ac:dyDescent="0.25">
      <c r="A1" s="468" t="s">
        <v>224</v>
      </c>
      <c r="B1" s="468"/>
      <c r="C1" s="468"/>
      <c r="D1" s="468"/>
      <c r="E1" s="468"/>
    </row>
    <row r="2" spans="1:8" ht="39" x14ac:dyDescent="0.2">
      <c r="A2" s="277" t="s">
        <v>105</v>
      </c>
      <c r="B2" s="273" t="s">
        <v>212</v>
      </c>
      <c r="C2" s="273" t="s">
        <v>213</v>
      </c>
      <c r="D2" s="273" t="s">
        <v>222</v>
      </c>
      <c r="E2" s="273" t="s">
        <v>214</v>
      </c>
      <c r="F2" s="273" t="s">
        <v>215</v>
      </c>
      <c r="G2" s="274" t="s">
        <v>216</v>
      </c>
    </row>
    <row r="3" spans="1:8" ht="24" x14ac:dyDescent="0.25">
      <c r="A3" s="278" t="s">
        <v>223</v>
      </c>
      <c r="B3" s="279" t="s">
        <v>217</v>
      </c>
      <c r="C3" s="275" t="s">
        <v>218</v>
      </c>
      <c r="D3" s="280" t="s">
        <v>219</v>
      </c>
      <c r="E3" s="275" t="s">
        <v>217</v>
      </c>
      <c r="F3" s="281" t="s">
        <v>217</v>
      </c>
      <c r="G3" s="276"/>
      <c r="H3" s="84"/>
    </row>
    <row r="4" spans="1:8" ht="15" x14ac:dyDescent="0.25">
      <c r="A4" s="364" t="s">
        <v>109</v>
      </c>
      <c r="B4" s="27">
        <v>0.41769299999999998</v>
      </c>
      <c r="C4" s="28">
        <v>6.3589999999999994E-2</v>
      </c>
      <c r="D4" s="28">
        <v>0</v>
      </c>
      <c r="E4" s="28">
        <v>0</v>
      </c>
      <c r="F4" s="39">
        <f>B4+C4+D4*1.9+E4</f>
        <v>0.48128299999999996</v>
      </c>
      <c r="G4" s="45">
        <v>1974</v>
      </c>
    </row>
    <row r="5" spans="1:8" ht="15" x14ac:dyDescent="0.25">
      <c r="A5" s="419" t="s">
        <v>427</v>
      </c>
      <c r="B5" s="72">
        <v>7.4999999999999997E-2</v>
      </c>
      <c r="C5" s="73">
        <v>0</v>
      </c>
      <c r="D5" s="73">
        <v>0</v>
      </c>
      <c r="E5" s="73">
        <v>0</v>
      </c>
      <c r="F5" s="74">
        <f>B5+C5+D5*1.9+E5</f>
        <v>7.4999999999999997E-2</v>
      </c>
      <c r="G5" s="420">
        <v>1976</v>
      </c>
    </row>
    <row r="6" spans="1:8" ht="13.5" thickBot="1" x14ac:dyDescent="0.25">
      <c r="A6" s="87" t="s">
        <v>107</v>
      </c>
      <c r="B6" s="88">
        <f>SUM(B4:B5)</f>
        <v>0.49269299999999999</v>
      </c>
      <c r="C6" s="440">
        <f>SUM(C4:C5)</f>
        <v>6.3589999999999994E-2</v>
      </c>
      <c r="D6" s="77">
        <f>SUM(D4:D5)</f>
        <v>0</v>
      </c>
      <c r="E6" s="51">
        <f>SUM(E4:E5)</f>
        <v>0</v>
      </c>
      <c r="F6" s="77">
        <f>SUM(F4:F5)</f>
        <v>0.55628299999999997</v>
      </c>
      <c r="G6" s="89"/>
    </row>
    <row r="7" spans="1:8" x14ac:dyDescent="0.2">
      <c r="A7" s="90"/>
      <c r="B7" s="91"/>
      <c r="C7" s="91"/>
      <c r="D7" s="91"/>
      <c r="E7" s="91"/>
      <c r="F7" s="91"/>
      <c r="G7" s="58"/>
    </row>
    <row r="8" spans="1:8" ht="14.25" x14ac:dyDescent="0.2">
      <c r="A8" s="16" t="s">
        <v>132</v>
      </c>
      <c r="B8" s="16"/>
      <c r="C8" s="16"/>
      <c r="D8" s="16"/>
      <c r="E8" s="16"/>
      <c r="F8" s="16"/>
      <c r="G8" s="16"/>
      <c r="H8" s="16"/>
    </row>
    <row r="9" spans="1:8" x14ac:dyDescent="0.2">
      <c r="A9" s="16" t="s">
        <v>108</v>
      </c>
      <c r="B9" s="16"/>
      <c r="C9" s="16"/>
      <c r="D9" s="16"/>
      <c r="E9" s="16"/>
      <c r="F9" s="16"/>
      <c r="G9" s="16"/>
      <c r="H9" s="16"/>
    </row>
    <row r="11" spans="1:8" ht="13.5" x14ac:dyDescent="0.2">
      <c r="A11" s="343" t="s">
        <v>406</v>
      </c>
      <c r="B11" s="343"/>
      <c r="C11" s="343"/>
      <c r="D11" s="343"/>
      <c r="E11" s="343"/>
      <c r="F11" s="343"/>
      <c r="G11" s="343"/>
      <c r="H11" s="343"/>
    </row>
    <row r="12" spans="1:8" ht="12.75" customHeight="1" x14ac:dyDescent="0.2">
      <c r="A12" s="343" t="s">
        <v>416</v>
      </c>
      <c r="B12" s="343"/>
      <c r="C12" s="343"/>
      <c r="D12" s="343"/>
      <c r="E12" s="343"/>
      <c r="F12" s="343"/>
      <c r="G12" s="343"/>
      <c r="H12" s="343"/>
    </row>
    <row r="13" spans="1:8" x14ac:dyDescent="0.2">
      <c r="A13" s="343"/>
    </row>
  </sheetData>
  <mergeCells count="1">
    <mergeCell ref="A1:E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5" workbookViewId="0">
      <selection activeCell="A44" sqref="A44"/>
    </sheetView>
  </sheetViews>
  <sheetFormatPr baseColWidth="10" defaultColWidth="11.42578125" defaultRowHeight="12.75" x14ac:dyDescent="0.2"/>
  <cols>
    <col min="1" max="1" width="25.85546875" style="17" customWidth="1"/>
    <col min="2" max="16384" width="11.42578125" style="17"/>
  </cols>
  <sheetData>
    <row r="1" spans="1:7" ht="38.25" customHeight="1" x14ac:dyDescent="0.2">
      <c r="A1" s="468" t="s">
        <v>519</v>
      </c>
      <c r="B1" s="468"/>
      <c r="C1" s="468"/>
      <c r="D1" s="468"/>
      <c r="E1" s="468"/>
    </row>
    <row r="2" spans="1:7" ht="13.5" thickBot="1" x14ac:dyDescent="0.25">
      <c r="A2" s="16"/>
    </row>
    <row r="3" spans="1:7" ht="39" x14ac:dyDescent="0.2">
      <c r="A3" s="277" t="s">
        <v>669</v>
      </c>
      <c r="B3" s="273" t="s">
        <v>212</v>
      </c>
      <c r="C3" s="273" t="s">
        <v>213</v>
      </c>
      <c r="D3" s="273" t="s">
        <v>222</v>
      </c>
      <c r="E3" s="273" t="s">
        <v>214</v>
      </c>
      <c r="F3" s="273" t="s">
        <v>598</v>
      </c>
      <c r="G3" s="376" t="s">
        <v>604</v>
      </c>
    </row>
    <row r="4" spans="1:7" s="92" customFormat="1" ht="24" x14ac:dyDescent="0.2">
      <c r="A4" s="278" t="s">
        <v>588</v>
      </c>
      <c r="B4" s="275" t="s">
        <v>217</v>
      </c>
      <c r="C4" s="275" t="s">
        <v>218</v>
      </c>
      <c r="D4" s="275" t="s">
        <v>219</v>
      </c>
      <c r="E4" s="275" t="s">
        <v>217</v>
      </c>
      <c r="F4" s="275" t="s">
        <v>217</v>
      </c>
      <c r="G4" s="276"/>
    </row>
    <row r="5" spans="1:7" ht="13.5" x14ac:dyDescent="0.2">
      <c r="A5" s="294" t="s">
        <v>595</v>
      </c>
      <c r="B5" s="291">
        <v>11.1</v>
      </c>
      <c r="C5" s="292">
        <v>0</v>
      </c>
      <c r="D5" s="292">
        <v>0</v>
      </c>
      <c r="E5" s="292">
        <v>0</v>
      </c>
      <c r="F5" s="293">
        <f>B5+C5+D5*1.9+E5</f>
        <v>11.1</v>
      </c>
      <c r="G5" s="93">
        <v>1987</v>
      </c>
    </row>
    <row r="6" spans="1:7" x14ac:dyDescent="0.2">
      <c r="A6" s="85" t="s">
        <v>579</v>
      </c>
      <c r="B6" s="27">
        <v>6.2072099999999999</v>
      </c>
      <c r="C6" s="28">
        <v>13.6968</v>
      </c>
      <c r="D6" s="28">
        <v>0.46923500000000001</v>
      </c>
      <c r="E6" s="28">
        <v>0</v>
      </c>
      <c r="F6" s="39">
        <f>B6+C6+D6*1.9+E6</f>
        <v>20.7955565</v>
      </c>
      <c r="G6" s="93">
        <v>1977</v>
      </c>
    </row>
    <row r="7" spans="1:7" x14ac:dyDescent="0.2">
      <c r="A7" s="85" t="s">
        <v>632</v>
      </c>
      <c r="B7" s="27">
        <v>7.5101599999999999</v>
      </c>
      <c r="C7" s="28">
        <v>0.69595600000000002</v>
      </c>
      <c r="D7" s="28">
        <v>0</v>
      </c>
      <c r="E7" s="28">
        <v>0</v>
      </c>
      <c r="F7" s="39">
        <f>B7+C7+D7*1.9+E7</f>
        <v>8.2061159999999997</v>
      </c>
      <c r="G7" s="42">
        <v>2011</v>
      </c>
    </row>
    <row r="8" spans="1:7" x14ac:dyDescent="0.2">
      <c r="A8" s="365" t="s">
        <v>673</v>
      </c>
      <c r="B8" s="27">
        <v>0</v>
      </c>
      <c r="C8" s="28">
        <v>2.3071999999999999</v>
      </c>
      <c r="D8" s="28">
        <v>0.47360000000000002</v>
      </c>
      <c r="E8" s="28">
        <v>1.6215999999999999</v>
      </c>
      <c r="F8" s="39">
        <f t="shared" ref="F8:F26" si="0">B8+C8+D8*1.9+E8</f>
        <v>4.82864</v>
      </c>
      <c r="G8" s="95">
        <v>1982</v>
      </c>
    </row>
    <row r="9" spans="1:7" s="96" customFormat="1" ht="13.5" x14ac:dyDescent="0.2">
      <c r="A9" s="365" t="s">
        <v>575</v>
      </c>
      <c r="B9" s="27">
        <v>354.077</v>
      </c>
      <c r="C9" s="28">
        <v>10.6145</v>
      </c>
      <c r="D9" s="28">
        <v>4.8160999999999996</v>
      </c>
      <c r="E9" s="28">
        <v>0</v>
      </c>
      <c r="F9" s="39">
        <f t="shared" si="0"/>
        <v>373.84209000000004</v>
      </c>
      <c r="G9" s="414">
        <v>2010</v>
      </c>
    </row>
    <row r="10" spans="1:7" x14ac:dyDescent="0.2">
      <c r="A10" s="94" t="s">
        <v>110</v>
      </c>
      <c r="B10" s="27">
        <v>6.3959999999999999</v>
      </c>
      <c r="C10" s="28">
        <v>0</v>
      </c>
      <c r="D10" s="28">
        <v>0</v>
      </c>
      <c r="E10" s="28">
        <v>0</v>
      </c>
      <c r="F10" s="39">
        <f t="shared" si="0"/>
        <v>6.3959999999999999</v>
      </c>
      <c r="G10" s="95">
        <v>1972</v>
      </c>
    </row>
    <row r="11" spans="1:7" x14ac:dyDescent="0.2">
      <c r="A11" s="94" t="s">
        <v>633</v>
      </c>
      <c r="B11" s="27">
        <v>2.0773600000000001</v>
      </c>
      <c r="C11" s="28">
        <v>0</v>
      </c>
      <c r="D11" s="28">
        <v>0</v>
      </c>
      <c r="E11" s="28">
        <v>0</v>
      </c>
      <c r="F11" s="39">
        <f t="shared" si="0"/>
        <v>2.0773600000000001</v>
      </c>
      <c r="G11" s="95">
        <v>1980</v>
      </c>
    </row>
    <row r="12" spans="1:7" x14ac:dyDescent="0.2">
      <c r="A12" s="94" t="s">
        <v>111</v>
      </c>
      <c r="B12" s="27">
        <v>0.55429799999999996</v>
      </c>
      <c r="C12" s="28">
        <v>1.95516</v>
      </c>
      <c r="D12" s="28">
        <v>0</v>
      </c>
      <c r="E12" s="28">
        <v>0</v>
      </c>
      <c r="F12" s="39">
        <f t="shared" si="0"/>
        <v>2.509458</v>
      </c>
      <c r="G12" s="95">
        <v>1985</v>
      </c>
    </row>
    <row r="13" spans="1:7" ht="13.5" x14ac:dyDescent="0.2">
      <c r="A13" s="85" t="s">
        <v>672</v>
      </c>
      <c r="B13" s="27">
        <v>12.516</v>
      </c>
      <c r="C13" s="28">
        <v>3.5</v>
      </c>
      <c r="D13" s="28">
        <v>0</v>
      </c>
      <c r="E13" s="28">
        <v>0</v>
      </c>
      <c r="F13" s="39">
        <f t="shared" si="0"/>
        <v>16.015999999999998</v>
      </c>
      <c r="G13" s="95">
        <v>1986</v>
      </c>
    </row>
    <row r="14" spans="1:7" x14ac:dyDescent="0.2">
      <c r="A14" s="365" t="s">
        <v>634</v>
      </c>
      <c r="B14" s="27">
        <v>0.87296799999999997</v>
      </c>
      <c r="C14" s="28">
        <v>5.4750100000000002</v>
      </c>
      <c r="D14" s="28">
        <v>0</v>
      </c>
      <c r="E14" s="28">
        <v>0</v>
      </c>
      <c r="F14" s="39">
        <f t="shared" si="0"/>
        <v>6.3479780000000003</v>
      </c>
      <c r="G14" s="95">
        <v>2009</v>
      </c>
    </row>
    <row r="15" spans="1:7" ht="13.5" x14ac:dyDescent="0.2">
      <c r="A15" s="408" t="s">
        <v>645</v>
      </c>
      <c r="B15" s="27">
        <v>8.536999999999999</v>
      </c>
      <c r="C15" s="28">
        <v>5.2830000000000004</v>
      </c>
      <c r="D15" s="28">
        <v>0.56599999999999995</v>
      </c>
      <c r="E15" s="28">
        <v>2.8000000000000001E-2</v>
      </c>
      <c r="F15" s="39">
        <f t="shared" si="0"/>
        <v>14.923400000000001</v>
      </c>
      <c r="G15" s="95">
        <v>2011</v>
      </c>
    </row>
    <row r="16" spans="1:7" x14ac:dyDescent="0.2">
      <c r="A16" s="94" t="s">
        <v>112</v>
      </c>
      <c r="B16" s="27">
        <v>0.62</v>
      </c>
      <c r="C16" s="28">
        <v>0</v>
      </c>
      <c r="D16" s="28">
        <v>0</v>
      </c>
      <c r="E16" s="28">
        <v>0</v>
      </c>
      <c r="F16" s="39">
        <f t="shared" si="0"/>
        <v>0.62</v>
      </c>
      <c r="G16" s="95">
        <v>2005</v>
      </c>
    </row>
    <row r="17" spans="1:8" x14ac:dyDescent="0.2">
      <c r="A17" s="94" t="s">
        <v>635</v>
      </c>
      <c r="B17" s="27">
        <v>3.42</v>
      </c>
      <c r="C17" s="28">
        <v>0.61</v>
      </c>
      <c r="D17" s="28">
        <v>0.04</v>
      </c>
      <c r="E17" s="28">
        <v>0</v>
      </c>
      <c r="F17" s="39">
        <f t="shared" si="0"/>
        <v>4.1059999999999999</v>
      </c>
      <c r="G17" s="95">
        <v>2005</v>
      </c>
    </row>
    <row r="18" spans="1:8" x14ac:dyDescent="0.2">
      <c r="A18" s="85" t="s">
        <v>585</v>
      </c>
      <c r="B18" s="27">
        <v>0.87927</v>
      </c>
      <c r="C18" s="28">
        <v>1.02214</v>
      </c>
      <c r="D18" s="28">
        <v>0.230765</v>
      </c>
      <c r="E18" s="435">
        <v>0</v>
      </c>
      <c r="F18" s="39">
        <f t="shared" si="0"/>
        <v>2.3398634999999999</v>
      </c>
      <c r="G18" s="95">
        <v>1999</v>
      </c>
    </row>
    <row r="19" spans="1:8" x14ac:dyDescent="0.2">
      <c r="A19" s="365" t="s">
        <v>116</v>
      </c>
      <c r="B19" s="27">
        <v>7.8559999999999999</v>
      </c>
      <c r="C19" s="28">
        <v>1.7698</v>
      </c>
      <c r="D19" s="28">
        <v>0.442</v>
      </c>
      <c r="E19" s="435">
        <v>0</v>
      </c>
      <c r="F19" s="39">
        <f t="shared" si="0"/>
        <v>10.4656</v>
      </c>
      <c r="G19" s="95">
        <v>1986</v>
      </c>
    </row>
    <row r="20" spans="1:8" x14ac:dyDescent="0.2">
      <c r="A20" s="365" t="s">
        <v>636</v>
      </c>
      <c r="B20" s="27">
        <v>19.5</v>
      </c>
      <c r="C20" s="28">
        <v>2.1172900000000001</v>
      </c>
      <c r="D20" s="28">
        <v>1.02732</v>
      </c>
      <c r="E20" s="435">
        <v>0</v>
      </c>
      <c r="F20" s="39">
        <f t="shared" si="0"/>
        <v>23.569198</v>
      </c>
      <c r="G20" s="95">
        <v>2010</v>
      </c>
    </row>
    <row r="21" spans="1:8" ht="13.5" x14ac:dyDescent="0.2">
      <c r="A21" s="94" t="s">
        <v>596</v>
      </c>
      <c r="B21" s="27">
        <v>0.62501099999999998</v>
      </c>
      <c r="C21" s="28">
        <v>2.15463</v>
      </c>
      <c r="D21" s="28">
        <v>0.54603000000000002</v>
      </c>
      <c r="E21" s="435">
        <v>0</v>
      </c>
      <c r="F21" s="39">
        <f t="shared" si="0"/>
        <v>3.8170979999999997</v>
      </c>
      <c r="G21" s="95">
        <v>2008</v>
      </c>
    </row>
    <row r="22" spans="1:8" x14ac:dyDescent="0.2">
      <c r="A22" s="365" t="s">
        <v>637</v>
      </c>
      <c r="B22" s="27">
        <v>1.4149400000000001</v>
      </c>
      <c r="C22" s="28">
        <v>8.0815099999999997</v>
      </c>
      <c r="D22" s="28">
        <v>0.76666699999999999</v>
      </c>
      <c r="E22" s="435">
        <v>0</v>
      </c>
      <c r="F22" s="39">
        <f t="shared" si="0"/>
        <v>10.953117299999999</v>
      </c>
      <c r="G22" s="95">
        <v>2010</v>
      </c>
    </row>
    <row r="23" spans="1:8" ht="13.5" x14ac:dyDescent="0.2">
      <c r="A23" s="395" t="s">
        <v>638</v>
      </c>
      <c r="B23" s="27">
        <v>0</v>
      </c>
      <c r="C23" s="28">
        <v>17.896999999999998</v>
      </c>
      <c r="D23" s="28">
        <v>0.23599999999999999</v>
      </c>
      <c r="E23" s="435">
        <v>0.42</v>
      </c>
      <c r="F23" s="39">
        <f t="shared" si="0"/>
        <v>18.7654</v>
      </c>
      <c r="G23" s="95">
        <v>2010</v>
      </c>
    </row>
    <row r="24" spans="1:8" x14ac:dyDescent="0.2">
      <c r="A24" s="396" t="s">
        <v>639</v>
      </c>
      <c r="B24" s="27">
        <v>0</v>
      </c>
      <c r="C24" s="28">
        <v>17.805</v>
      </c>
      <c r="D24" s="28">
        <v>0</v>
      </c>
      <c r="E24" s="28">
        <v>0.29699999999999999</v>
      </c>
      <c r="F24" s="39">
        <f t="shared" si="0"/>
        <v>18.102</v>
      </c>
      <c r="G24" s="95">
        <v>2009</v>
      </c>
    </row>
    <row r="25" spans="1:8" s="62" customFormat="1" x14ac:dyDescent="0.2">
      <c r="A25" s="365" t="s">
        <v>640</v>
      </c>
      <c r="B25" s="27">
        <v>0</v>
      </c>
      <c r="C25" s="28">
        <v>3.6934900000000002</v>
      </c>
      <c r="D25" s="28">
        <v>0</v>
      </c>
      <c r="E25" s="28">
        <v>0.18</v>
      </c>
      <c r="F25" s="39">
        <f t="shared" si="0"/>
        <v>3.8734900000000003</v>
      </c>
      <c r="G25" s="98">
        <v>1987</v>
      </c>
      <c r="H25" s="37"/>
    </row>
    <row r="26" spans="1:8" s="62" customFormat="1" ht="13.5" x14ac:dyDescent="0.2">
      <c r="A26" s="397" t="s">
        <v>597</v>
      </c>
      <c r="B26" s="72">
        <v>78.09</v>
      </c>
      <c r="C26" s="73">
        <v>9.6499999999999986</v>
      </c>
      <c r="D26" s="73">
        <v>0</v>
      </c>
      <c r="E26" s="73">
        <v>0</v>
      </c>
      <c r="F26" s="74">
        <f t="shared" si="0"/>
        <v>87.740000000000009</v>
      </c>
      <c r="G26" s="398">
        <v>2011</v>
      </c>
      <c r="H26" s="37"/>
    </row>
    <row r="27" spans="1:8" ht="13.5" thickBot="1" x14ac:dyDescent="0.25">
      <c r="A27" s="75" t="s">
        <v>107</v>
      </c>
      <c r="B27" s="295">
        <f>SUM(B6:B26)</f>
        <v>511.15321700000004</v>
      </c>
      <c r="C27" s="296">
        <f>SUM(C6:C26)</f>
        <v>108.328486</v>
      </c>
      <c r="D27" s="296">
        <f>SUM(D6:D26)</f>
        <v>9.6137169999999994</v>
      </c>
      <c r="E27" s="296">
        <f>SUM(E6:E26)</f>
        <v>2.5466000000000002</v>
      </c>
      <c r="F27" s="31">
        <f>SUM(F6:F26)</f>
        <v>640.29436529999987</v>
      </c>
      <c r="G27" s="89"/>
    </row>
    <row r="28" spans="1:8" x14ac:dyDescent="0.2">
      <c r="A28" s="61"/>
      <c r="B28" s="28"/>
      <c r="C28" s="28"/>
      <c r="D28" s="28"/>
      <c r="E28" s="28"/>
      <c r="F28" s="28"/>
      <c r="G28" s="61"/>
    </row>
    <row r="29" spans="1:8" x14ac:dyDescent="0.2">
      <c r="A29" s="445" t="s">
        <v>594</v>
      </c>
      <c r="B29" s="91"/>
      <c r="C29" s="91"/>
      <c r="D29" s="91"/>
      <c r="E29" s="91"/>
      <c r="F29" s="91"/>
      <c r="G29" s="91"/>
    </row>
    <row r="30" spans="1:8" ht="14.25" x14ac:dyDescent="0.2">
      <c r="A30" s="16" t="s">
        <v>593</v>
      </c>
      <c r="B30" s="99"/>
      <c r="C30" s="99"/>
      <c r="D30" s="16"/>
      <c r="E30" s="16"/>
      <c r="F30" s="426"/>
      <c r="G30" s="91"/>
    </row>
    <row r="31" spans="1:8" x14ac:dyDescent="0.2">
      <c r="A31" s="16" t="s">
        <v>589</v>
      </c>
      <c r="B31" s="99"/>
      <c r="C31" s="99"/>
      <c r="D31" s="16"/>
      <c r="E31" s="16"/>
      <c r="F31" s="426"/>
      <c r="G31" s="91"/>
    </row>
    <row r="32" spans="1:8" x14ac:dyDescent="0.2">
      <c r="A32" s="16" t="s">
        <v>590</v>
      </c>
      <c r="B32" s="16"/>
      <c r="C32" s="16"/>
      <c r="D32" s="16"/>
      <c r="E32" s="16"/>
      <c r="F32" s="426"/>
      <c r="G32" s="91"/>
    </row>
    <row r="33" spans="1:7" x14ac:dyDescent="0.2">
      <c r="A33" s="393" t="s">
        <v>676</v>
      </c>
      <c r="B33" s="66"/>
      <c r="C33" s="424"/>
      <c r="D33" s="421"/>
      <c r="E33" s="421"/>
      <c r="F33" s="423"/>
      <c r="G33" s="91"/>
    </row>
    <row r="34" spans="1:7" x14ac:dyDescent="0.2">
      <c r="A34" s="393" t="s">
        <v>646</v>
      </c>
      <c r="B34" s="66"/>
      <c r="C34" s="66"/>
      <c r="D34" s="16"/>
      <c r="E34" s="16"/>
      <c r="F34" s="423"/>
      <c r="G34" s="91"/>
    </row>
    <row r="35" spans="1:7" x14ac:dyDescent="0.2">
      <c r="A35" s="16" t="s">
        <v>591</v>
      </c>
      <c r="B35" s="99"/>
      <c r="C35" s="99"/>
      <c r="D35" s="16"/>
      <c r="E35" s="421"/>
      <c r="F35" s="421"/>
    </row>
    <row r="36" spans="1:7" x14ac:dyDescent="0.2">
      <c r="A36" s="16" t="s">
        <v>605</v>
      </c>
      <c r="B36" s="99"/>
      <c r="C36" s="99"/>
      <c r="D36" s="421"/>
      <c r="E36" s="421"/>
      <c r="F36" s="421"/>
    </row>
    <row r="37" spans="1:7" x14ac:dyDescent="0.2">
      <c r="A37" s="16" t="s">
        <v>592</v>
      </c>
      <c r="B37" s="422"/>
      <c r="C37" s="422"/>
      <c r="D37" s="421"/>
      <c r="E37" s="421"/>
      <c r="F37" s="421"/>
    </row>
    <row r="39" spans="1:7" x14ac:dyDescent="0.2">
      <c r="A39" s="343" t="s">
        <v>599</v>
      </c>
    </row>
    <row r="40" spans="1:7" ht="13.5" x14ac:dyDescent="0.2">
      <c r="A40" s="343" t="s">
        <v>600</v>
      </c>
      <c r="B40" s="343"/>
      <c r="C40" s="343"/>
      <c r="D40" s="343"/>
    </row>
    <row r="41" spans="1:7" ht="12.75" customHeight="1" x14ac:dyDescent="0.2">
      <c r="A41" s="343" t="s">
        <v>601</v>
      </c>
      <c r="B41" s="343"/>
      <c r="C41" s="343"/>
      <c r="D41" s="343"/>
    </row>
    <row r="42" spans="1:7" x14ac:dyDescent="0.2">
      <c r="A42" s="343" t="s">
        <v>602</v>
      </c>
      <c r="B42" s="343"/>
      <c r="C42" s="343"/>
      <c r="D42" s="343"/>
    </row>
    <row r="43" spans="1:7" x14ac:dyDescent="0.2">
      <c r="A43" s="343" t="s">
        <v>677</v>
      </c>
      <c r="B43" s="343"/>
      <c r="C43" s="343"/>
      <c r="D43" s="343"/>
    </row>
    <row r="44" spans="1:7" x14ac:dyDescent="0.2">
      <c r="A44" s="343" t="s">
        <v>675</v>
      </c>
      <c r="B44" s="343"/>
      <c r="C44" s="343"/>
      <c r="D44" s="343"/>
    </row>
    <row r="45" spans="1:7" x14ac:dyDescent="0.2">
      <c r="A45" s="343" t="s">
        <v>603</v>
      </c>
      <c r="B45" s="343"/>
      <c r="C45" s="343"/>
      <c r="D45" s="343"/>
    </row>
    <row r="46" spans="1:7" x14ac:dyDescent="0.2">
      <c r="A46" s="343" t="s">
        <v>674</v>
      </c>
      <c r="B46" s="343"/>
      <c r="C46" s="343"/>
      <c r="D46" s="343"/>
    </row>
    <row r="47" spans="1:7" x14ac:dyDescent="0.2">
      <c r="A47" s="343" t="s">
        <v>670</v>
      </c>
      <c r="B47" s="343"/>
      <c r="C47" s="343"/>
      <c r="D47" s="343"/>
      <c r="E47" s="343"/>
      <c r="F47" s="343"/>
    </row>
  </sheetData>
  <mergeCells count="1">
    <mergeCell ref="A1:E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opLeftCell="A12" workbookViewId="0">
      <selection activeCell="L19" sqref="L19"/>
    </sheetView>
  </sheetViews>
  <sheetFormatPr baseColWidth="10" defaultColWidth="11.42578125" defaultRowHeight="15" x14ac:dyDescent="0.25"/>
  <cols>
    <col min="1" max="1" width="23.28515625" style="101" customWidth="1"/>
    <col min="2" max="16384" width="11.42578125" style="17"/>
  </cols>
  <sheetData>
    <row r="1" spans="1:7" ht="63.75" customHeight="1" x14ac:dyDescent="0.2">
      <c r="A1" s="468" t="s">
        <v>520</v>
      </c>
      <c r="B1" s="468"/>
      <c r="C1" s="468"/>
      <c r="D1" s="468"/>
      <c r="E1" s="468"/>
    </row>
    <row r="2" spans="1:7" ht="17.25" customHeight="1" x14ac:dyDescent="0.2">
      <c r="A2" s="366"/>
    </row>
    <row r="3" spans="1:7" ht="13.5" thickBot="1" x14ac:dyDescent="0.25">
      <c r="A3" s="100"/>
    </row>
    <row r="4" spans="1:7" ht="39" x14ac:dyDescent="0.2">
      <c r="A4" s="272" t="s">
        <v>668</v>
      </c>
      <c r="B4" s="273" t="s">
        <v>212</v>
      </c>
      <c r="C4" s="273" t="s">
        <v>213</v>
      </c>
      <c r="D4" s="273" t="s">
        <v>222</v>
      </c>
      <c r="E4" s="273" t="s">
        <v>214</v>
      </c>
      <c r="F4" s="273" t="s">
        <v>598</v>
      </c>
      <c r="G4" s="274" t="s">
        <v>604</v>
      </c>
    </row>
    <row r="5" spans="1:7" s="92" customFormat="1" ht="24" x14ac:dyDescent="0.2">
      <c r="A5" s="102"/>
      <c r="B5" s="275" t="s">
        <v>217</v>
      </c>
      <c r="C5" s="275" t="s">
        <v>218</v>
      </c>
      <c r="D5" s="275" t="s">
        <v>219</v>
      </c>
      <c r="E5" s="275" t="s">
        <v>217</v>
      </c>
      <c r="F5" s="275" t="s">
        <v>217</v>
      </c>
      <c r="G5" s="276"/>
    </row>
    <row r="6" spans="1:7" ht="12.75" x14ac:dyDescent="0.2">
      <c r="A6" s="243" t="s">
        <v>628</v>
      </c>
      <c r="B6" s="27">
        <v>7.6850800000000001</v>
      </c>
      <c r="C6" s="28">
        <v>0.112</v>
      </c>
      <c r="D6" s="28">
        <v>0</v>
      </c>
      <c r="E6" s="28">
        <v>0</v>
      </c>
      <c r="F6" s="39">
        <f>B6+C6+D6*1.9+E6</f>
        <v>7.7970800000000002</v>
      </c>
      <c r="G6" s="103">
        <v>2009</v>
      </c>
    </row>
    <row r="7" spans="1:7" ht="12.75" x14ac:dyDescent="0.2">
      <c r="A7" s="104" t="s">
        <v>428</v>
      </c>
      <c r="B7" s="27">
        <v>0</v>
      </c>
      <c r="C7" s="28">
        <v>6.9876500000000004</v>
      </c>
      <c r="D7" s="28">
        <v>0.13683400000000001</v>
      </c>
      <c r="E7" s="28">
        <v>0.35347800000000001</v>
      </c>
      <c r="F7" s="39">
        <f t="shared" ref="F7:F38" si="0">B7+C7+D7*1.9+E7</f>
        <v>7.6011126000000004</v>
      </c>
      <c r="G7" s="103">
        <v>1978</v>
      </c>
    </row>
    <row r="8" spans="1:7" ht="12.75" x14ac:dyDescent="0.2">
      <c r="A8" s="104" t="s">
        <v>612</v>
      </c>
      <c r="B8" s="359">
        <v>5.0833000000000004</v>
      </c>
      <c r="C8" s="367">
        <v>0.45055600000000001</v>
      </c>
      <c r="D8" s="367">
        <v>0.191859</v>
      </c>
      <c r="E8" s="367">
        <v>0</v>
      </c>
      <c r="F8" s="39">
        <f t="shared" si="0"/>
        <v>5.8983881</v>
      </c>
      <c r="G8" s="103">
        <v>2009</v>
      </c>
    </row>
    <row r="9" spans="1:7" ht="12.75" x14ac:dyDescent="0.2">
      <c r="A9" s="104" t="s">
        <v>613</v>
      </c>
      <c r="B9" s="359">
        <v>5.1825999999999999</v>
      </c>
      <c r="C9" s="367">
        <v>0.17403199999999999</v>
      </c>
      <c r="D9" s="367">
        <v>7.3999999999999996E-2</v>
      </c>
      <c r="E9" s="367">
        <v>0</v>
      </c>
      <c r="F9" s="39">
        <f t="shared" si="0"/>
        <v>5.4972320000000003</v>
      </c>
      <c r="G9" s="103">
        <v>2010</v>
      </c>
    </row>
    <row r="10" spans="1:7" ht="12.75" x14ac:dyDescent="0.2">
      <c r="A10" s="104" t="s">
        <v>497</v>
      </c>
      <c r="B10" s="27">
        <v>2.996</v>
      </c>
      <c r="C10" s="28">
        <v>0.81152999999999997</v>
      </c>
      <c r="D10" s="28">
        <v>7.9798999999999995E-2</v>
      </c>
      <c r="E10" s="28">
        <v>0</v>
      </c>
      <c r="F10" s="39">
        <f t="shared" si="0"/>
        <v>3.9591480999999997</v>
      </c>
      <c r="G10" s="103">
        <v>1987</v>
      </c>
    </row>
    <row r="11" spans="1:7" ht="12.75" x14ac:dyDescent="0.2">
      <c r="A11" s="243" t="s">
        <v>113</v>
      </c>
      <c r="B11" s="27">
        <v>3.06</v>
      </c>
      <c r="C11" s="28">
        <v>0.86799999999999999</v>
      </c>
      <c r="D11" s="28">
        <v>0</v>
      </c>
      <c r="E11" s="28">
        <v>0</v>
      </c>
      <c r="F11" s="39">
        <f t="shared" si="0"/>
        <v>3.9279999999999999</v>
      </c>
      <c r="G11" s="103">
        <v>1972</v>
      </c>
    </row>
    <row r="12" spans="1:7" ht="12.75" x14ac:dyDescent="0.2">
      <c r="A12" s="415" t="s">
        <v>614</v>
      </c>
      <c r="B12" s="27">
        <v>0.951515</v>
      </c>
      <c r="C12" s="28">
        <v>7.6261999999999996E-2</v>
      </c>
      <c r="D12" s="28">
        <v>0</v>
      </c>
      <c r="E12" s="28">
        <v>0</v>
      </c>
      <c r="F12" s="39">
        <f t="shared" si="0"/>
        <v>1.0277769999999999</v>
      </c>
      <c r="G12" s="103">
        <v>2011</v>
      </c>
    </row>
    <row r="13" spans="1:7" ht="12.75" x14ac:dyDescent="0.2">
      <c r="A13" s="243" t="s">
        <v>615</v>
      </c>
      <c r="B13" s="27">
        <v>1.45</v>
      </c>
      <c r="C13" s="28">
        <v>0</v>
      </c>
      <c r="D13" s="28">
        <v>0</v>
      </c>
      <c r="E13" s="28">
        <v>0</v>
      </c>
      <c r="F13" s="39">
        <f t="shared" si="0"/>
        <v>1.45</v>
      </c>
      <c r="G13" s="103">
        <v>2010</v>
      </c>
    </row>
    <row r="14" spans="1:7" ht="12.75" x14ac:dyDescent="0.2">
      <c r="A14" s="415" t="s">
        <v>430</v>
      </c>
      <c r="B14" s="27">
        <v>3.03173</v>
      </c>
      <c r="C14" s="28">
        <v>1.56938</v>
      </c>
      <c r="D14" s="28">
        <v>0</v>
      </c>
      <c r="E14" s="28">
        <v>0</v>
      </c>
      <c r="F14" s="39">
        <f t="shared" si="0"/>
        <v>4.6011100000000003</v>
      </c>
      <c r="G14" s="103">
        <v>1976</v>
      </c>
    </row>
    <row r="15" spans="1:7" ht="12.75" x14ac:dyDescent="0.2">
      <c r="A15" s="415" t="s">
        <v>559</v>
      </c>
      <c r="B15" s="27">
        <v>0.52942800000000001</v>
      </c>
      <c r="C15" s="28">
        <v>4.2192100000000003</v>
      </c>
      <c r="D15" s="28">
        <v>0</v>
      </c>
      <c r="E15" s="28">
        <v>0</v>
      </c>
      <c r="F15" s="39">
        <f t="shared" si="0"/>
        <v>4.7486380000000006</v>
      </c>
      <c r="G15" s="103">
        <v>1974</v>
      </c>
    </row>
    <row r="16" spans="1:7" ht="12.75" x14ac:dyDescent="0.2">
      <c r="A16" s="415" t="s">
        <v>678</v>
      </c>
      <c r="B16" s="27">
        <v>1</v>
      </c>
      <c r="C16" s="28">
        <v>0</v>
      </c>
      <c r="D16" s="28">
        <v>0</v>
      </c>
      <c r="E16" s="28">
        <v>0</v>
      </c>
      <c r="F16" s="39">
        <f t="shared" si="0"/>
        <v>1</v>
      </c>
      <c r="G16" s="103">
        <v>1992</v>
      </c>
    </row>
    <row r="17" spans="1:8" ht="12.75" x14ac:dyDescent="0.2">
      <c r="A17" s="415" t="s">
        <v>616</v>
      </c>
      <c r="B17" s="27">
        <v>0.21768899999999999</v>
      </c>
      <c r="C17" s="28">
        <v>0.80149999999999999</v>
      </c>
      <c r="D17" s="28">
        <v>0</v>
      </c>
      <c r="E17" s="28">
        <v>0</v>
      </c>
      <c r="F17" s="39">
        <f t="shared" si="0"/>
        <v>1.0191889999999999</v>
      </c>
      <c r="G17" s="103">
        <v>2013</v>
      </c>
    </row>
    <row r="18" spans="1:8" ht="12.75" x14ac:dyDescent="0.2">
      <c r="A18" s="415" t="s">
        <v>617</v>
      </c>
      <c r="B18" s="27">
        <v>0.443</v>
      </c>
      <c r="C18" s="28">
        <v>5.4939999999999998</v>
      </c>
      <c r="D18" s="28">
        <v>0</v>
      </c>
      <c r="E18" s="28">
        <v>0</v>
      </c>
      <c r="F18" s="39">
        <f t="shared" si="0"/>
        <v>5.9369999999999994</v>
      </c>
      <c r="G18" s="103">
        <v>2009</v>
      </c>
      <c r="H18" s="96"/>
    </row>
    <row r="19" spans="1:8" ht="12.75" x14ac:dyDescent="0.2">
      <c r="A19" s="415" t="s">
        <v>618</v>
      </c>
      <c r="B19" s="27">
        <v>0.55000000000000004</v>
      </c>
      <c r="C19" s="28">
        <v>0.46</v>
      </c>
      <c r="D19" s="28">
        <v>8.2002000000000005E-2</v>
      </c>
      <c r="E19" s="28">
        <v>0</v>
      </c>
      <c r="F19" s="39">
        <f t="shared" si="0"/>
        <v>1.1658037999999999</v>
      </c>
      <c r="G19" s="103">
        <v>2012</v>
      </c>
      <c r="H19" s="96"/>
    </row>
    <row r="20" spans="1:8" ht="12.75" x14ac:dyDescent="0.2">
      <c r="A20" s="415" t="s">
        <v>434</v>
      </c>
      <c r="B20" s="27">
        <v>1.4402E-2</v>
      </c>
      <c r="C20" s="28">
        <v>0.23263600000000001</v>
      </c>
      <c r="D20" s="28">
        <v>3.6158000000000003E-2</v>
      </c>
      <c r="E20" s="28">
        <v>0</v>
      </c>
      <c r="F20" s="39">
        <f t="shared" si="0"/>
        <v>0.31573820000000002</v>
      </c>
      <c r="G20" s="103">
        <v>2011</v>
      </c>
      <c r="H20" s="96"/>
    </row>
    <row r="21" spans="1:8" ht="12.75" x14ac:dyDescent="0.2">
      <c r="A21" s="415" t="s">
        <v>435</v>
      </c>
      <c r="B21" s="27">
        <v>9.2466000000000007E-2</v>
      </c>
      <c r="C21" s="28">
        <v>0.193741</v>
      </c>
      <c r="D21" s="28">
        <v>3.0296E-2</v>
      </c>
      <c r="E21" s="28">
        <v>0</v>
      </c>
      <c r="F21" s="39">
        <f t="shared" si="0"/>
        <v>0.3437694</v>
      </c>
      <c r="G21" s="103">
        <v>2011</v>
      </c>
      <c r="H21" s="96"/>
    </row>
    <row r="22" spans="1:8" ht="12.75" x14ac:dyDescent="0.2">
      <c r="A22" s="26" t="s">
        <v>114</v>
      </c>
      <c r="B22" s="27">
        <v>1.76</v>
      </c>
      <c r="C22" s="28">
        <v>4</v>
      </c>
      <c r="D22" s="28">
        <v>0.5</v>
      </c>
      <c r="E22" s="28">
        <v>0</v>
      </c>
      <c r="F22" s="39">
        <f t="shared" si="0"/>
        <v>6.71</v>
      </c>
      <c r="G22" s="103">
        <v>1996</v>
      </c>
    </row>
    <row r="23" spans="1:8" ht="12.75" x14ac:dyDescent="0.2">
      <c r="A23" s="104" t="s">
        <v>631</v>
      </c>
      <c r="B23" s="27">
        <v>12.18</v>
      </c>
      <c r="C23" s="28">
        <v>1.3919999999999999</v>
      </c>
      <c r="D23" s="28">
        <v>0</v>
      </c>
      <c r="E23" s="28">
        <v>0</v>
      </c>
      <c r="F23" s="39">
        <f t="shared" si="0"/>
        <v>13.571999999999999</v>
      </c>
      <c r="G23" s="103">
        <v>2010</v>
      </c>
    </row>
    <row r="24" spans="1:8" ht="12.75" x14ac:dyDescent="0.2">
      <c r="A24" s="104" t="s">
        <v>619</v>
      </c>
      <c r="B24" s="27">
        <v>0</v>
      </c>
      <c r="C24" s="28">
        <v>19.54</v>
      </c>
      <c r="D24" s="28">
        <v>0</v>
      </c>
      <c r="E24" s="28">
        <v>0</v>
      </c>
      <c r="F24" s="39">
        <f t="shared" si="0"/>
        <v>19.54</v>
      </c>
      <c r="G24" s="103">
        <v>2005</v>
      </c>
    </row>
    <row r="25" spans="1:8" ht="12.75" x14ac:dyDescent="0.2">
      <c r="A25" s="26" t="s">
        <v>620</v>
      </c>
      <c r="B25" s="27">
        <v>0.57999999999999996</v>
      </c>
      <c r="C25" s="28">
        <v>2.65</v>
      </c>
      <c r="D25" s="28">
        <v>0</v>
      </c>
      <c r="E25" s="28">
        <v>0</v>
      </c>
      <c r="F25" s="39">
        <f t="shared" si="0"/>
        <v>3.23</v>
      </c>
      <c r="G25" s="103">
        <v>1988</v>
      </c>
    </row>
    <row r="26" spans="1:8" ht="12.75" x14ac:dyDescent="0.2">
      <c r="A26" s="104" t="s">
        <v>621</v>
      </c>
      <c r="B26" s="27">
        <v>5.41</v>
      </c>
      <c r="C26" s="28">
        <v>4</v>
      </c>
      <c r="D26" s="28">
        <v>0</v>
      </c>
      <c r="E26" s="28">
        <v>2.54</v>
      </c>
      <c r="F26" s="39">
        <f t="shared" si="0"/>
        <v>11.95</v>
      </c>
      <c r="G26" s="103">
        <v>2010</v>
      </c>
    </row>
    <row r="27" spans="1:8" ht="12.75" x14ac:dyDescent="0.2">
      <c r="A27" s="26" t="s">
        <v>115</v>
      </c>
      <c r="B27" s="27">
        <v>2.42624</v>
      </c>
      <c r="C27" s="28">
        <v>9.3302099999999992</v>
      </c>
      <c r="D27" s="28">
        <v>0.76754900000000004</v>
      </c>
      <c r="E27" s="28">
        <v>0</v>
      </c>
      <c r="F27" s="39">
        <f t="shared" si="0"/>
        <v>13.2147931</v>
      </c>
      <c r="G27" s="103">
        <v>1995</v>
      </c>
    </row>
    <row r="28" spans="1:8" ht="12.75" x14ac:dyDescent="0.2">
      <c r="A28" s="104" t="s">
        <v>117</v>
      </c>
      <c r="B28" s="27">
        <v>0</v>
      </c>
      <c r="C28" s="28">
        <v>24.35</v>
      </c>
      <c r="D28" s="28">
        <v>0</v>
      </c>
      <c r="E28" s="28">
        <v>0.58399999999999996</v>
      </c>
      <c r="F28" s="39">
        <f t="shared" si="0"/>
        <v>24.934000000000001</v>
      </c>
      <c r="G28" s="103">
        <v>2005</v>
      </c>
    </row>
    <row r="29" spans="1:8" ht="12.75" x14ac:dyDescent="0.2">
      <c r="A29" s="26" t="s">
        <v>622</v>
      </c>
      <c r="B29" s="27">
        <v>0.49</v>
      </c>
      <c r="C29" s="28">
        <v>2.0299999999999998</v>
      </c>
      <c r="D29" s="28">
        <v>0.27700000000000002</v>
      </c>
      <c r="E29" s="28">
        <v>0</v>
      </c>
      <c r="F29" s="39">
        <f t="shared" si="0"/>
        <v>3.0462999999999996</v>
      </c>
      <c r="G29" s="103">
        <v>2008</v>
      </c>
    </row>
    <row r="30" spans="1:8" ht="13.5" x14ac:dyDescent="0.2">
      <c r="A30" s="104" t="s">
        <v>623</v>
      </c>
      <c r="B30" s="27">
        <v>0</v>
      </c>
      <c r="C30" s="28">
        <v>0</v>
      </c>
      <c r="D30" s="28">
        <v>0</v>
      </c>
      <c r="E30" s="28">
        <v>0</v>
      </c>
      <c r="F30" s="39">
        <f t="shared" si="0"/>
        <v>0</v>
      </c>
      <c r="G30" s="103">
        <v>1999</v>
      </c>
    </row>
    <row r="31" spans="1:8" ht="12.75" x14ac:dyDescent="0.2">
      <c r="A31" s="104" t="s">
        <v>118</v>
      </c>
      <c r="B31" s="27">
        <v>0.53700000000000003</v>
      </c>
      <c r="C31" s="28">
        <v>0.23522599999999999</v>
      </c>
      <c r="D31" s="28">
        <v>5.5E-2</v>
      </c>
      <c r="E31" s="28">
        <v>0</v>
      </c>
      <c r="F31" s="39">
        <f t="shared" si="0"/>
        <v>0.87672600000000012</v>
      </c>
      <c r="G31" s="103">
        <v>1991</v>
      </c>
    </row>
    <row r="32" spans="1:8" ht="12.75" x14ac:dyDescent="0.2">
      <c r="A32" s="104" t="s">
        <v>119</v>
      </c>
      <c r="B32" s="27">
        <v>1.1926000000000001</v>
      </c>
      <c r="C32" s="28">
        <v>0.16500000000000001</v>
      </c>
      <c r="D32" s="28">
        <v>0.04</v>
      </c>
      <c r="E32" s="28">
        <v>0</v>
      </c>
      <c r="F32" s="39">
        <f t="shared" si="0"/>
        <v>1.4336000000000002</v>
      </c>
      <c r="G32" s="103">
        <v>1985</v>
      </c>
    </row>
    <row r="33" spans="1:8" ht="12.75" x14ac:dyDescent="0.2">
      <c r="A33" s="26" t="s">
        <v>624</v>
      </c>
      <c r="B33" s="27">
        <v>0</v>
      </c>
      <c r="C33" s="28">
        <v>26.793600000000001</v>
      </c>
      <c r="D33" s="28">
        <v>0</v>
      </c>
      <c r="E33" s="28">
        <v>0</v>
      </c>
      <c r="F33" s="39">
        <f t="shared" si="0"/>
        <v>26.793600000000001</v>
      </c>
      <c r="G33" s="103">
        <v>2000</v>
      </c>
    </row>
    <row r="34" spans="1:8" ht="12.75" x14ac:dyDescent="0.2">
      <c r="A34" s="26" t="s">
        <v>120</v>
      </c>
      <c r="B34" s="27">
        <v>0.35859999999999997</v>
      </c>
      <c r="C34" s="28">
        <v>1.92</v>
      </c>
      <c r="D34" s="28">
        <v>0.33</v>
      </c>
      <c r="E34" s="28">
        <v>0</v>
      </c>
      <c r="F34" s="39">
        <f t="shared" si="0"/>
        <v>2.9055999999999997</v>
      </c>
      <c r="G34" s="103">
        <v>2001</v>
      </c>
    </row>
    <row r="35" spans="1:8" ht="12.75" x14ac:dyDescent="0.2">
      <c r="A35" s="26" t="s">
        <v>625</v>
      </c>
      <c r="B35" s="27">
        <v>0</v>
      </c>
      <c r="C35" s="28">
        <v>1.42</v>
      </c>
      <c r="D35" s="28">
        <v>0.21</v>
      </c>
      <c r="E35" s="28">
        <v>0.1</v>
      </c>
      <c r="F35" s="39">
        <f t="shared" si="0"/>
        <v>1.919</v>
      </c>
      <c r="G35" s="103">
        <v>2009</v>
      </c>
    </row>
    <row r="36" spans="1:8" ht="12.75" x14ac:dyDescent="0.2">
      <c r="A36" s="26" t="s">
        <v>121</v>
      </c>
      <c r="B36" s="27">
        <v>0.91</v>
      </c>
      <c r="C36" s="28">
        <v>4.5999999999999999E-2</v>
      </c>
      <c r="D36" s="28">
        <v>0</v>
      </c>
      <c r="E36" s="28">
        <v>0</v>
      </c>
      <c r="F36" s="39">
        <f t="shared" si="0"/>
        <v>0.95600000000000007</v>
      </c>
      <c r="G36" s="103">
        <v>2001</v>
      </c>
    </row>
    <row r="37" spans="1:8" ht="12.75" x14ac:dyDescent="0.2">
      <c r="A37" s="104" t="s">
        <v>626</v>
      </c>
      <c r="B37" s="27">
        <v>0.87654399999999999</v>
      </c>
      <c r="C37" s="28">
        <v>4.8570700000000002</v>
      </c>
      <c r="D37" s="28">
        <v>0</v>
      </c>
      <c r="E37" s="28">
        <v>1.2596499999999999</v>
      </c>
      <c r="F37" s="39">
        <f t="shared" si="0"/>
        <v>6.9932639999999999</v>
      </c>
      <c r="G37" s="103">
        <v>2011</v>
      </c>
    </row>
    <row r="38" spans="1:8" ht="13.5" x14ac:dyDescent="0.2">
      <c r="A38" s="97" t="s">
        <v>627</v>
      </c>
      <c r="B38" s="72">
        <v>0</v>
      </c>
      <c r="C38" s="73">
        <v>11.370000000000001</v>
      </c>
      <c r="D38" s="73">
        <v>0.60899999999999999</v>
      </c>
      <c r="E38" s="73">
        <v>0.40700000000000003</v>
      </c>
      <c r="F38" s="74">
        <f t="shared" si="0"/>
        <v>12.934100000000001</v>
      </c>
      <c r="G38" s="105">
        <v>1981</v>
      </c>
    </row>
    <row r="39" spans="1:8" s="109" customFormat="1" ht="12.75" thickBot="1" x14ac:dyDescent="0.25">
      <c r="A39" s="106" t="s">
        <v>107</v>
      </c>
      <c r="B39" s="107">
        <f>SUM(B6:B38)</f>
        <v>59.008193999999996</v>
      </c>
      <c r="C39" s="107">
        <f>SUM(C6:C38)</f>
        <v>136.54960300000002</v>
      </c>
      <c r="D39" s="107">
        <f>SUM(D6:D38)</f>
        <v>3.4194970000000002</v>
      </c>
      <c r="E39" s="107">
        <f>SUM(E6:E38)</f>
        <v>5.2441279999999999</v>
      </c>
      <c r="F39" s="107">
        <f>SUM(F6:F38)</f>
        <v>207.29896930000001</v>
      </c>
      <c r="G39" s="108"/>
    </row>
    <row r="40" spans="1:8" s="109" customFormat="1" ht="12" x14ac:dyDescent="0.2">
      <c r="A40" s="110"/>
      <c r="B40" s="443"/>
      <c r="C40" s="443"/>
      <c r="D40" s="443"/>
      <c r="E40" s="443"/>
      <c r="F40" s="443"/>
      <c r="G40" s="443"/>
    </row>
    <row r="41" spans="1:8" ht="12.75" x14ac:dyDescent="0.2">
      <c r="A41" s="444" t="s">
        <v>606</v>
      </c>
      <c r="B41" s="66"/>
      <c r="C41" s="66"/>
      <c r="D41" s="66"/>
      <c r="E41" s="66"/>
      <c r="F41" s="66"/>
      <c r="G41" s="66"/>
    </row>
    <row r="42" spans="1:8" x14ac:dyDescent="0.25">
      <c r="A42" s="66" t="s">
        <v>607</v>
      </c>
      <c r="B42" s="66"/>
      <c r="C42" s="66"/>
      <c r="D42" s="66"/>
      <c r="E42" s="30"/>
      <c r="F42" s="66"/>
      <c r="G42" s="66"/>
    </row>
    <row r="43" spans="1:8" x14ac:dyDescent="0.25">
      <c r="A43" s="66" t="s">
        <v>608</v>
      </c>
      <c r="B43" s="66"/>
      <c r="C43" s="66"/>
      <c r="D43" s="66"/>
      <c r="E43" s="30"/>
      <c r="F43" s="66"/>
      <c r="G43" s="66"/>
    </row>
    <row r="44" spans="1:8" x14ac:dyDescent="0.25">
      <c r="A44" s="66" t="s">
        <v>609</v>
      </c>
      <c r="B44" s="66"/>
      <c r="C44" s="66"/>
      <c r="D44" s="66"/>
      <c r="E44" s="30"/>
      <c r="F44" s="30"/>
      <c r="G44" s="30"/>
    </row>
    <row r="45" spans="1:8" x14ac:dyDescent="0.25">
      <c r="A45" s="66" t="s">
        <v>629</v>
      </c>
      <c r="B45" s="66"/>
      <c r="C45" s="66"/>
      <c r="D45" s="66"/>
      <c r="E45" s="30"/>
      <c r="F45" s="30"/>
      <c r="G45" s="30"/>
    </row>
    <row r="46" spans="1:8" x14ac:dyDescent="0.25">
      <c r="A46" s="66"/>
      <c r="B46" s="66"/>
      <c r="C46" s="66"/>
      <c r="D46" s="66"/>
      <c r="E46" s="30"/>
      <c r="F46" s="30"/>
      <c r="G46" s="30"/>
    </row>
    <row r="47" spans="1:8" x14ac:dyDescent="0.25">
      <c r="A47" s="372" t="s">
        <v>610</v>
      </c>
      <c r="B47" s="66"/>
      <c r="C47" s="66"/>
      <c r="D47" s="66"/>
      <c r="E47" s="30"/>
      <c r="F47" s="30"/>
      <c r="G47" s="30"/>
    </row>
    <row r="48" spans="1:8" ht="13.5" x14ac:dyDescent="0.2">
      <c r="A48" s="378" t="s">
        <v>600</v>
      </c>
      <c r="B48" s="378"/>
      <c r="C48" s="378"/>
      <c r="D48" s="378"/>
      <c r="E48" s="378"/>
      <c r="F48" s="378"/>
      <c r="G48" s="378"/>
      <c r="H48" s="378"/>
    </row>
    <row r="49" spans="1:8" ht="12.75" x14ac:dyDescent="0.2">
      <c r="A49" s="378" t="s">
        <v>601</v>
      </c>
      <c r="B49" s="378"/>
      <c r="C49" s="378"/>
      <c r="D49" s="378"/>
      <c r="E49" s="378"/>
      <c r="F49" s="378"/>
      <c r="G49" s="378"/>
      <c r="H49" s="378"/>
    </row>
    <row r="50" spans="1:8" ht="12.75" x14ac:dyDescent="0.2">
      <c r="A50" s="377" t="s">
        <v>611</v>
      </c>
      <c r="B50" s="372"/>
      <c r="C50" s="372"/>
      <c r="D50" s="372"/>
      <c r="E50" s="372"/>
      <c r="F50" s="379"/>
      <c r="G50" s="379"/>
      <c r="H50" s="378"/>
    </row>
    <row r="51" spans="1:8" ht="12.75" x14ac:dyDescent="0.2">
      <c r="A51" s="380" t="s">
        <v>630</v>
      </c>
      <c r="B51" s="381"/>
      <c r="C51" s="381"/>
      <c r="D51" s="381"/>
      <c r="E51" s="379"/>
      <c r="F51" s="379"/>
      <c r="G51" s="379"/>
      <c r="H51" s="378"/>
    </row>
    <row r="52" spans="1:8" x14ac:dyDescent="0.25">
      <c r="B52" s="30"/>
      <c r="C52" s="30"/>
      <c r="D52" s="30"/>
      <c r="E52" s="30"/>
      <c r="F52" s="30"/>
      <c r="G52" s="30"/>
    </row>
    <row r="53" spans="1:8" x14ac:dyDescent="0.25">
      <c r="B53" s="30"/>
      <c r="C53" s="30"/>
      <c r="D53" s="30"/>
      <c r="E53" s="30"/>
      <c r="F53" s="30"/>
      <c r="G53" s="30"/>
    </row>
    <row r="54" spans="1:8" x14ac:dyDescent="0.25">
      <c r="B54" s="30"/>
      <c r="C54" s="30"/>
      <c r="D54" s="30"/>
      <c r="E54" s="30"/>
      <c r="F54" s="30"/>
      <c r="G54" s="30"/>
    </row>
    <row r="55" spans="1:8" x14ac:dyDescent="0.25">
      <c r="B55" s="30"/>
      <c r="C55" s="30"/>
      <c r="D55" s="30"/>
      <c r="E55" s="30"/>
      <c r="F55" s="30"/>
      <c r="G55" s="30"/>
    </row>
    <row r="56" spans="1:8" x14ac:dyDescent="0.25">
      <c r="B56" s="30"/>
      <c r="C56" s="30"/>
      <c r="D56" s="30"/>
      <c r="E56" s="30"/>
      <c r="F56" s="30"/>
      <c r="G56" s="30"/>
    </row>
    <row r="57" spans="1:8" x14ac:dyDescent="0.25">
      <c r="B57" s="30"/>
      <c r="C57" s="30"/>
      <c r="D57" s="30"/>
      <c r="E57" s="30"/>
      <c r="F57" s="30"/>
      <c r="G57" s="30"/>
    </row>
    <row r="58" spans="1:8" x14ac:dyDescent="0.25">
      <c r="B58" s="30"/>
      <c r="C58" s="30"/>
      <c r="D58" s="30"/>
      <c r="E58" s="30"/>
      <c r="F58" s="30"/>
      <c r="G58" s="30"/>
    </row>
    <row r="59" spans="1:8" x14ac:dyDescent="0.25">
      <c r="B59" s="30"/>
      <c r="C59" s="30"/>
      <c r="D59" s="30"/>
      <c r="E59" s="30"/>
      <c r="F59" s="30"/>
      <c r="G59" s="30"/>
    </row>
    <row r="60" spans="1:8" x14ac:dyDescent="0.25">
      <c r="B60" s="30"/>
      <c r="C60" s="30"/>
      <c r="D60" s="30"/>
      <c r="E60" s="30"/>
      <c r="F60" s="30"/>
      <c r="G60" s="30"/>
    </row>
    <row r="61" spans="1:8" x14ac:dyDescent="0.25">
      <c r="B61" s="30"/>
      <c r="C61" s="30"/>
      <c r="D61" s="30"/>
      <c r="E61" s="30"/>
      <c r="F61" s="30"/>
      <c r="G61" s="30"/>
    </row>
    <row r="62" spans="1:8" x14ac:dyDescent="0.25">
      <c r="B62" s="30"/>
      <c r="C62" s="30"/>
      <c r="D62" s="30"/>
      <c r="E62" s="30"/>
      <c r="F62" s="30"/>
      <c r="G62" s="30"/>
    </row>
    <row r="63" spans="1:8" x14ac:dyDescent="0.25">
      <c r="B63" s="30"/>
      <c r="C63" s="30"/>
      <c r="D63" s="30"/>
      <c r="E63" s="30"/>
      <c r="F63" s="30"/>
      <c r="G63" s="30"/>
    </row>
    <row r="64" spans="1:8" x14ac:dyDescent="0.25">
      <c r="B64" s="30"/>
      <c r="C64" s="30"/>
      <c r="D64" s="30"/>
      <c r="E64" s="30"/>
      <c r="F64" s="30"/>
      <c r="G64" s="30"/>
    </row>
    <row r="65" spans="2:7" x14ac:dyDescent="0.25">
      <c r="B65" s="30"/>
      <c r="C65" s="30"/>
      <c r="D65" s="30"/>
      <c r="E65" s="30"/>
      <c r="F65" s="30"/>
      <c r="G65" s="30"/>
    </row>
    <row r="66" spans="2:7" x14ac:dyDescent="0.25">
      <c r="B66" s="30"/>
      <c r="C66" s="30"/>
      <c r="D66" s="30"/>
      <c r="E66" s="30"/>
      <c r="F66" s="30"/>
      <c r="G66" s="30"/>
    </row>
    <row r="67" spans="2:7" x14ac:dyDescent="0.25">
      <c r="B67" s="30"/>
      <c r="C67" s="30"/>
      <c r="D67" s="30"/>
      <c r="E67" s="30"/>
      <c r="F67" s="30"/>
      <c r="G67" s="30"/>
    </row>
    <row r="68" spans="2:7" x14ac:dyDescent="0.25">
      <c r="B68" s="30"/>
      <c r="C68" s="30"/>
      <c r="D68" s="30"/>
      <c r="E68" s="30"/>
      <c r="F68" s="30"/>
      <c r="G68" s="30"/>
    </row>
    <row r="69" spans="2:7" x14ac:dyDescent="0.25">
      <c r="B69" s="30"/>
      <c r="C69" s="30"/>
      <c r="D69" s="30"/>
      <c r="E69" s="30"/>
      <c r="F69" s="30"/>
      <c r="G69" s="30"/>
    </row>
    <row r="70" spans="2:7" x14ac:dyDescent="0.25">
      <c r="B70" s="30"/>
      <c r="C70" s="30"/>
      <c r="D70" s="30"/>
      <c r="E70" s="30"/>
      <c r="F70" s="30"/>
      <c r="G70" s="30"/>
    </row>
    <row r="71" spans="2:7" x14ac:dyDescent="0.25">
      <c r="B71" s="30"/>
      <c r="C71" s="30"/>
      <c r="D71" s="30"/>
      <c r="E71" s="30"/>
      <c r="F71" s="30"/>
      <c r="G71" s="30"/>
    </row>
    <row r="72" spans="2:7" x14ac:dyDescent="0.25">
      <c r="B72" s="30"/>
      <c r="C72" s="30"/>
      <c r="D72" s="30"/>
      <c r="E72" s="30"/>
      <c r="F72" s="30"/>
      <c r="G72" s="30"/>
    </row>
    <row r="73" spans="2:7" x14ac:dyDescent="0.25">
      <c r="B73" s="30"/>
      <c r="C73" s="30"/>
      <c r="D73" s="30"/>
      <c r="E73" s="30"/>
      <c r="F73" s="30"/>
      <c r="G73" s="30"/>
    </row>
    <row r="74" spans="2:7" x14ac:dyDescent="0.25">
      <c r="B74" s="30"/>
      <c r="C74" s="30"/>
      <c r="D74" s="30"/>
      <c r="E74" s="30"/>
      <c r="F74" s="30"/>
      <c r="G74" s="30"/>
    </row>
    <row r="75" spans="2:7" x14ac:dyDescent="0.25">
      <c r="B75" s="30"/>
      <c r="C75" s="30"/>
      <c r="D75" s="30"/>
      <c r="E75" s="30"/>
      <c r="F75" s="30"/>
      <c r="G75" s="30"/>
    </row>
    <row r="76" spans="2:7" x14ac:dyDescent="0.25">
      <c r="B76" s="30"/>
      <c r="C76" s="30"/>
      <c r="D76" s="30"/>
      <c r="E76" s="30"/>
      <c r="F76" s="30"/>
      <c r="G76" s="30"/>
    </row>
    <row r="77" spans="2:7" x14ac:dyDescent="0.25">
      <c r="B77" s="30"/>
      <c r="C77" s="30"/>
      <c r="D77" s="30"/>
      <c r="E77" s="30"/>
      <c r="F77" s="30"/>
      <c r="G77" s="30"/>
    </row>
    <row r="78" spans="2:7" x14ac:dyDescent="0.25">
      <c r="B78" s="30"/>
      <c r="C78" s="30"/>
      <c r="D78" s="30"/>
      <c r="E78" s="30"/>
      <c r="F78" s="30"/>
      <c r="G78" s="30"/>
    </row>
    <row r="79" spans="2:7" x14ac:dyDescent="0.25">
      <c r="B79" s="30"/>
      <c r="C79" s="30"/>
      <c r="D79" s="30"/>
      <c r="E79" s="30"/>
      <c r="F79" s="30"/>
      <c r="G79" s="30"/>
    </row>
    <row r="80" spans="2:7" x14ac:dyDescent="0.25">
      <c r="B80" s="30"/>
      <c r="C80" s="30"/>
      <c r="D80" s="30"/>
      <c r="E80" s="30"/>
      <c r="F80" s="30"/>
      <c r="G80" s="30"/>
    </row>
    <row r="81" spans="2:7" x14ac:dyDescent="0.25">
      <c r="B81" s="30"/>
      <c r="C81" s="30"/>
      <c r="D81" s="30"/>
      <c r="E81" s="30"/>
      <c r="F81" s="30"/>
      <c r="G81" s="30"/>
    </row>
    <row r="82" spans="2:7" x14ac:dyDescent="0.25">
      <c r="B82" s="30"/>
      <c r="C82" s="30"/>
      <c r="D82" s="30"/>
      <c r="E82" s="30"/>
      <c r="F82" s="30"/>
      <c r="G82" s="30"/>
    </row>
    <row r="83" spans="2:7" x14ac:dyDescent="0.25">
      <c r="B83" s="30"/>
      <c r="C83" s="30"/>
      <c r="D83" s="30"/>
      <c r="E83" s="30"/>
      <c r="F83" s="30"/>
      <c r="G83" s="30"/>
    </row>
    <row r="84" spans="2:7" x14ac:dyDescent="0.25">
      <c r="B84" s="30"/>
      <c r="C84" s="30"/>
      <c r="D84" s="30"/>
      <c r="E84" s="30"/>
      <c r="F84" s="30"/>
      <c r="G84" s="30"/>
    </row>
    <row r="85" spans="2:7" x14ac:dyDescent="0.25">
      <c r="B85" s="30"/>
      <c r="C85" s="30"/>
      <c r="D85" s="30"/>
      <c r="E85" s="30"/>
      <c r="F85" s="30"/>
      <c r="G85" s="30"/>
    </row>
    <row r="86" spans="2:7" x14ac:dyDescent="0.25">
      <c r="B86" s="30"/>
      <c r="C86" s="30"/>
      <c r="D86" s="30"/>
      <c r="E86" s="30"/>
      <c r="F86" s="30"/>
      <c r="G86" s="30"/>
    </row>
    <row r="87" spans="2:7" x14ac:dyDescent="0.25">
      <c r="B87" s="30"/>
      <c r="C87" s="30"/>
      <c r="D87" s="30"/>
      <c r="E87" s="30"/>
      <c r="F87" s="30"/>
      <c r="G87" s="30"/>
    </row>
    <row r="88" spans="2:7" x14ac:dyDescent="0.25">
      <c r="B88" s="30"/>
      <c r="C88" s="30"/>
      <c r="D88" s="30"/>
      <c r="E88" s="30"/>
      <c r="F88" s="30"/>
      <c r="G88" s="30"/>
    </row>
    <row r="89" spans="2:7" x14ac:dyDescent="0.25">
      <c r="B89" s="30"/>
      <c r="C89" s="30"/>
      <c r="D89" s="30"/>
      <c r="E89" s="30"/>
      <c r="F89" s="30"/>
      <c r="G89" s="30"/>
    </row>
    <row r="90" spans="2:7" x14ac:dyDescent="0.25">
      <c r="B90" s="30"/>
      <c r="C90" s="30"/>
      <c r="D90" s="30"/>
      <c r="E90" s="30"/>
      <c r="F90" s="30"/>
      <c r="G90" s="30"/>
    </row>
    <row r="91" spans="2:7" x14ac:dyDescent="0.25">
      <c r="B91" s="30"/>
      <c r="C91" s="30"/>
      <c r="D91" s="30"/>
      <c r="E91" s="30"/>
      <c r="F91" s="30"/>
      <c r="G91" s="30"/>
    </row>
    <row r="92" spans="2:7" x14ac:dyDescent="0.25">
      <c r="B92" s="30"/>
      <c r="C92" s="30"/>
      <c r="D92" s="30"/>
      <c r="E92" s="30"/>
      <c r="F92" s="30"/>
      <c r="G92" s="30"/>
    </row>
    <row r="93" spans="2:7" x14ac:dyDescent="0.25">
      <c r="B93" s="30"/>
      <c r="C93" s="30"/>
      <c r="D93" s="30"/>
      <c r="E93" s="30"/>
      <c r="F93" s="30"/>
      <c r="G93" s="30"/>
    </row>
    <row r="94" spans="2:7" x14ac:dyDescent="0.25">
      <c r="B94" s="30"/>
      <c r="C94" s="30"/>
      <c r="D94" s="30"/>
      <c r="E94" s="30"/>
      <c r="F94" s="30"/>
      <c r="G94" s="30"/>
    </row>
    <row r="95" spans="2:7" x14ac:dyDescent="0.25">
      <c r="B95" s="30"/>
      <c r="C95" s="30"/>
      <c r="D95" s="30"/>
      <c r="E95" s="30"/>
      <c r="F95" s="30"/>
      <c r="G95" s="30"/>
    </row>
    <row r="96" spans="2:7" x14ac:dyDescent="0.25">
      <c r="B96" s="30"/>
      <c r="C96" s="30"/>
      <c r="D96" s="30"/>
      <c r="E96" s="30"/>
      <c r="F96" s="30"/>
      <c r="G96" s="30"/>
    </row>
    <row r="97" spans="2:7" x14ac:dyDescent="0.25">
      <c r="B97" s="30"/>
      <c r="C97" s="30"/>
      <c r="D97" s="30"/>
      <c r="E97" s="30"/>
      <c r="F97" s="30"/>
      <c r="G97" s="30"/>
    </row>
    <row r="98" spans="2:7" x14ac:dyDescent="0.25">
      <c r="B98" s="30"/>
      <c r="C98" s="30"/>
      <c r="D98" s="30"/>
      <c r="E98" s="30"/>
      <c r="F98" s="30"/>
      <c r="G98" s="30"/>
    </row>
    <row r="99" spans="2:7" x14ac:dyDescent="0.25">
      <c r="B99" s="30"/>
      <c r="C99" s="30"/>
      <c r="D99" s="30"/>
      <c r="E99" s="30"/>
      <c r="F99" s="30"/>
      <c r="G99" s="30"/>
    </row>
    <row r="100" spans="2:7" x14ac:dyDescent="0.25">
      <c r="B100" s="30"/>
      <c r="C100" s="30"/>
      <c r="D100" s="30"/>
      <c r="E100" s="30"/>
      <c r="F100" s="30"/>
      <c r="G100" s="30"/>
    </row>
    <row r="101" spans="2:7" x14ac:dyDescent="0.25">
      <c r="B101" s="30"/>
      <c r="C101" s="30"/>
      <c r="D101" s="30"/>
      <c r="E101" s="30"/>
      <c r="F101" s="30"/>
      <c r="G101" s="30"/>
    </row>
    <row r="102" spans="2:7" x14ac:dyDescent="0.25">
      <c r="B102" s="30"/>
      <c r="C102" s="30"/>
      <c r="D102" s="30"/>
      <c r="E102" s="30"/>
      <c r="F102" s="30"/>
      <c r="G102" s="30"/>
    </row>
    <row r="103" spans="2:7" x14ac:dyDescent="0.25">
      <c r="B103" s="30"/>
      <c r="C103" s="30"/>
      <c r="D103" s="30"/>
      <c r="E103" s="30"/>
      <c r="F103" s="30"/>
      <c r="G103" s="30"/>
    </row>
    <row r="104" spans="2:7" x14ac:dyDescent="0.25">
      <c r="B104" s="30"/>
      <c r="C104" s="30"/>
      <c r="D104" s="30"/>
      <c r="E104" s="30"/>
      <c r="F104" s="30"/>
      <c r="G104" s="30"/>
    </row>
    <row r="105" spans="2:7" x14ac:dyDescent="0.25">
      <c r="B105" s="30"/>
      <c r="C105" s="30"/>
      <c r="D105" s="30"/>
      <c r="E105" s="30"/>
      <c r="F105" s="30"/>
      <c r="G105" s="30"/>
    </row>
    <row r="106" spans="2:7" x14ac:dyDescent="0.25">
      <c r="B106" s="30"/>
      <c r="C106" s="30"/>
      <c r="D106" s="30"/>
      <c r="E106" s="30"/>
      <c r="F106" s="30"/>
      <c r="G106" s="30"/>
    </row>
    <row r="107" spans="2:7" x14ac:dyDescent="0.25">
      <c r="B107" s="30"/>
      <c r="C107" s="30"/>
      <c r="D107" s="30"/>
      <c r="E107" s="30"/>
      <c r="F107" s="30"/>
      <c r="G107" s="30"/>
    </row>
    <row r="108" spans="2:7" x14ac:dyDescent="0.25">
      <c r="B108" s="30"/>
      <c r="C108" s="30"/>
      <c r="D108" s="30"/>
      <c r="E108" s="30"/>
      <c r="F108" s="30"/>
      <c r="G108" s="30"/>
    </row>
    <row r="109" spans="2:7" x14ac:dyDescent="0.25">
      <c r="B109" s="30"/>
      <c r="C109" s="30"/>
      <c r="D109" s="30"/>
      <c r="E109" s="30"/>
      <c r="F109" s="30"/>
      <c r="G109" s="30"/>
    </row>
    <row r="110" spans="2:7" x14ac:dyDescent="0.25">
      <c r="B110" s="30"/>
      <c r="C110" s="30"/>
      <c r="D110" s="30"/>
      <c r="E110" s="30"/>
      <c r="F110" s="30"/>
      <c r="G110" s="30"/>
    </row>
    <row r="111" spans="2:7" x14ac:dyDescent="0.25">
      <c r="B111" s="30"/>
      <c r="C111" s="30"/>
      <c r="D111" s="30"/>
      <c r="E111" s="30"/>
      <c r="F111" s="30"/>
      <c r="G111" s="30"/>
    </row>
    <row r="112" spans="2:7" x14ac:dyDescent="0.25">
      <c r="B112" s="30"/>
      <c r="C112" s="30"/>
      <c r="D112" s="30"/>
      <c r="E112" s="30"/>
      <c r="F112" s="30"/>
      <c r="G112" s="30"/>
    </row>
    <row r="113" spans="2:7" x14ac:dyDescent="0.25">
      <c r="B113" s="30"/>
      <c r="C113" s="30"/>
      <c r="D113" s="30"/>
      <c r="E113" s="30"/>
      <c r="F113" s="30"/>
      <c r="G113" s="30"/>
    </row>
    <row r="114" spans="2:7" x14ac:dyDescent="0.25">
      <c r="B114" s="30"/>
      <c r="C114" s="30"/>
      <c r="D114" s="30"/>
      <c r="E114" s="30"/>
      <c r="F114" s="30"/>
      <c r="G114" s="30"/>
    </row>
    <row r="115" spans="2:7" x14ac:dyDescent="0.25">
      <c r="B115" s="30"/>
      <c r="C115" s="30"/>
      <c r="D115" s="30"/>
      <c r="E115" s="30"/>
      <c r="F115" s="30"/>
      <c r="G115" s="30"/>
    </row>
    <row r="116" spans="2:7" x14ac:dyDescent="0.25">
      <c r="B116" s="30"/>
      <c r="C116" s="30"/>
      <c r="D116" s="30"/>
      <c r="E116" s="30"/>
      <c r="F116" s="30"/>
      <c r="G116" s="30"/>
    </row>
    <row r="117" spans="2:7" x14ac:dyDescent="0.25">
      <c r="B117" s="30"/>
      <c r="C117" s="30"/>
      <c r="D117" s="30"/>
      <c r="E117" s="30"/>
      <c r="F117" s="30"/>
      <c r="G117" s="30"/>
    </row>
    <row r="118" spans="2:7" x14ac:dyDescent="0.25">
      <c r="B118" s="30"/>
      <c r="C118" s="30"/>
      <c r="D118" s="30"/>
      <c r="E118" s="30"/>
      <c r="F118" s="30"/>
      <c r="G118" s="30"/>
    </row>
    <row r="119" spans="2:7" x14ac:dyDescent="0.25">
      <c r="B119" s="30"/>
      <c r="C119" s="30"/>
      <c r="D119" s="30"/>
      <c r="E119" s="30"/>
      <c r="F119" s="30"/>
      <c r="G119" s="30"/>
    </row>
    <row r="120" spans="2:7" x14ac:dyDescent="0.25">
      <c r="B120" s="30"/>
      <c r="C120" s="30"/>
      <c r="D120" s="30"/>
      <c r="E120" s="30"/>
      <c r="F120" s="30"/>
      <c r="G120" s="30"/>
    </row>
    <row r="121" spans="2:7" x14ac:dyDescent="0.25">
      <c r="B121" s="30"/>
      <c r="C121" s="30"/>
      <c r="D121" s="30"/>
      <c r="E121" s="30"/>
      <c r="F121" s="30"/>
      <c r="G121" s="30"/>
    </row>
    <row r="122" spans="2:7" x14ac:dyDescent="0.25">
      <c r="B122" s="30"/>
      <c r="C122" s="30"/>
      <c r="D122" s="30"/>
      <c r="E122" s="30"/>
      <c r="F122" s="30"/>
      <c r="G122" s="30"/>
    </row>
    <row r="123" spans="2:7" x14ac:dyDescent="0.25">
      <c r="B123" s="30"/>
      <c r="C123" s="30"/>
      <c r="D123" s="30"/>
      <c r="E123" s="30"/>
      <c r="F123" s="30"/>
      <c r="G123" s="30"/>
    </row>
    <row r="124" spans="2:7" x14ac:dyDescent="0.25">
      <c r="B124" s="30"/>
      <c r="C124" s="30"/>
      <c r="D124" s="30"/>
      <c r="E124" s="30"/>
      <c r="F124" s="30"/>
      <c r="G124" s="30"/>
    </row>
    <row r="125" spans="2:7" x14ac:dyDescent="0.25">
      <c r="B125" s="30"/>
      <c r="C125" s="30"/>
      <c r="D125" s="30"/>
      <c r="E125" s="30"/>
      <c r="F125" s="30"/>
      <c r="G125" s="30"/>
    </row>
    <row r="126" spans="2:7" x14ac:dyDescent="0.25">
      <c r="B126" s="30"/>
      <c r="C126" s="30"/>
      <c r="D126" s="30"/>
      <c r="E126" s="30"/>
      <c r="F126" s="30"/>
      <c r="G126" s="30"/>
    </row>
    <row r="127" spans="2:7" x14ac:dyDescent="0.25">
      <c r="B127" s="30"/>
      <c r="C127" s="30"/>
      <c r="D127" s="30"/>
      <c r="E127" s="30"/>
      <c r="F127" s="30"/>
      <c r="G127" s="30"/>
    </row>
    <row r="128" spans="2:7" x14ac:dyDescent="0.25">
      <c r="B128" s="30"/>
      <c r="C128" s="30"/>
      <c r="D128" s="30"/>
      <c r="E128" s="30"/>
      <c r="F128" s="30"/>
      <c r="G128" s="30"/>
    </row>
    <row r="129" spans="2:7" x14ac:dyDescent="0.25">
      <c r="B129" s="30"/>
      <c r="C129" s="30"/>
      <c r="D129" s="30"/>
      <c r="E129" s="30"/>
      <c r="F129" s="30"/>
      <c r="G129" s="30"/>
    </row>
    <row r="130" spans="2:7" x14ac:dyDescent="0.25">
      <c r="B130" s="30"/>
      <c r="C130" s="30"/>
      <c r="D130" s="30"/>
      <c r="E130" s="30"/>
      <c r="F130" s="30"/>
      <c r="G130" s="30"/>
    </row>
    <row r="131" spans="2:7" x14ac:dyDescent="0.25">
      <c r="B131" s="30"/>
      <c r="C131" s="30"/>
      <c r="D131" s="30"/>
      <c r="E131" s="30"/>
      <c r="F131" s="30"/>
      <c r="G131" s="30"/>
    </row>
    <row r="132" spans="2:7" x14ac:dyDescent="0.25">
      <c r="B132" s="30"/>
      <c r="C132" s="30"/>
      <c r="D132" s="30"/>
      <c r="E132" s="30"/>
      <c r="F132" s="30"/>
      <c r="G132" s="30"/>
    </row>
    <row r="133" spans="2:7" x14ac:dyDescent="0.25">
      <c r="B133" s="30"/>
      <c r="C133" s="30"/>
      <c r="D133" s="30"/>
      <c r="E133" s="30"/>
      <c r="F133" s="30"/>
      <c r="G133" s="30"/>
    </row>
    <row r="134" spans="2:7" x14ac:dyDescent="0.25">
      <c r="B134" s="30"/>
      <c r="C134" s="30"/>
      <c r="D134" s="30"/>
      <c r="E134" s="30"/>
      <c r="F134" s="30"/>
      <c r="G134" s="30"/>
    </row>
    <row r="135" spans="2:7" x14ac:dyDescent="0.25">
      <c r="B135" s="30"/>
      <c r="C135" s="30"/>
      <c r="D135" s="30"/>
      <c r="E135" s="30"/>
      <c r="F135" s="30"/>
      <c r="G135" s="30"/>
    </row>
    <row r="136" spans="2:7" x14ac:dyDescent="0.25">
      <c r="B136" s="30"/>
      <c r="C136" s="30"/>
      <c r="D136" s="30"/>
      <c r="E136" s="30"/>
      <c r="F136" s="30"/>
      <c r="G136" s="30"/>
    </row>
    <row r="137" spans="2:7" x14ac:dyDescent="0.25">
      <c r="B137" s="30"/>
      <c r="C137" s="30"/>
      <c r="D137" s="30"/>
      <c r="E137" s="30"/>
      <c r="F137" s="30"/>
      <c r="G137" s="3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4" workbookViewId="0">
      <selection activeCell="J27" sqref="J27"/>
    </sheetView>
  </sheetViews>
  <sheetFormatPr baseColWidth="10" defaultColWidth="11.42578125" defaultRowHeight="12" x14ac:dyDescent="0.2"/>
  <cols>
    <col min="1" max="1" width="25.5703125" style="58" customWidth="1"/>
    <col min="2" max="16384" width="11.42578125" style="58"/>
  </cols>
  <sheetData>
    <row r="1" spans="1:9" ht="76.5" customHeight="1" x14ac:dyDescent="0.2">
      <c r="A1" s="468" t="s">
        <v>220</v>
      </c>
      <c r="B1" s="469"/>
      <c r="C1" s="469"/>
      <c r="D1" s="469"/>
      <c r="E1" s="469"/>
    </row>
    <row r="2" spans="1:9" ht="12.75" thickBot="1" x14ac:dyDescent="0.25"/>
    <row r="3" spans="1:9" ht="39" x14ac:dyDescent="0.2">
      <c r="A3" s="272" t="s">
        <v>668</v>
      </c>
      <c r="B3" s="273" t="s">
        <v>212</v>
      </c>
      <c r="C3" s="273" t="s">
        <v>213</v>
      </c>
      <c r="D3" s="273" t="s">
        <v>222</v>
      </c>
      <c r="E3" s="273" t="s">
        <v>214</v>
      </c>
      <c r="F3" s="273" t="s">
        <v>598</v>
      </c>
      <c r="G3" s="274" t="s">
        <v>604</v>
      </c>
    </row>
    <row r="4" spans="1:9" ht="24" x14ac:dyDescent="0.2">
      <c r="A4" s="102"/>
      <c r="B4" s="275" t="s">
        <v>217</v>
      </c>
      <c r="C4" s="275" t="s">
        <v>218</v>
      </c>
      <c r="D4" s="275" t="s">
        <v>219</v>
      </c>
      <c r="E4" s="275" t="s">
        <v>217</v>
      </c>
      <c r="F4" s="275" t="s">
        <v>217</v>
      </c>
      <c r="G4" s="276"/>
    </row>
    <row r="5" spans="1:9" x14ac:dyDescent="0.2">
      <c r="A5" s="404" t="s">
        <v>641</v>
      </c>
      <c r="B5" s="416">
        <v>0.77</v>
      </c>
      <c r="C5" s="406">
        <v>0.2</v>
      </c>
      <c r="D5" s="417">
        <v>0.02</v>
      </c>
      <c r="E5" s="417">
        <v>0</v>
      </c>
      <c r="F5" s="405">
        <f t="shared" ref="F5:F38" si="0">B5+C5+D5*1.9+E5</f>
        <v>1.008</v>
      </c>
      <c r="G5" s="403">
        <v>1981</v>
      </c>
    </row>
    <row r="6" spans="1:9" x14ac:dyDescent="0.2">
      <c r="A6" s="425" t="s">
        <v>642</v>
      </c>
      <c r="B6" s="416">
        <v>2.6</v>
      </c>
      <c r="C6" s="417">
        <v>0.35</v>
      </c>
      <c r="D6" s="417">
        <v>0</v>
      </c>
      <c r="E6" s="417">
        <v>0</v>
      </c>
      <c r="F6" s="405">
        <f t="shared" si="0"/>
        <v>2.95</v>
      </c>
      <c r="G6" s="403">
        <v>2013</v>
      </c>
    </row>
    <row r="7" spans="1:9" s="81" customFormat="1" x14ac:dyDescent="0.2">
      <c r="A7" s="365" t="s">
        <v>679</v>
      </c>
      <c r="B7" s="68">
        <v>2.9</v>
      </c>
      <c r="C7" s="69">
        <v>0.4</v>
      </c>
      <c r="D7" s="69">
        <v>0</v>
      </c>
      <c r="E7" s="69">
        <v>0</v>
      </c>
      <c r="F7" s="112">
        <f t="shared" si="0"/>
        <v>3.3</v>
      </c>
      <c r="G7" s="113">
        <v>2007</v>
      </c>
    </row>
    <row r="8" spans="1:9" s="81" customFormat="1" x14ac:dyDescent="0.2">
      <c r="A8" s="365" t="s">
        <v>123</v>
      </c>
      <c r="B8" s="68">
        <v>0</v>
      </c>
      <c r="C8" s="69">
        <v>1.9</v>
      </c>
      <c r="D8" s="69">
        <v>0</v>
      </c>
      <c r="E8" s="69">
        <v>0.3</v>
      </c>
      <c r="F8" s="112">
        <f t="shared" si="0"/>
        <v>2.1999999999999997</v>
      </c>
      <c r="G8" s="113">
        <v>2007</v>
      </c>
      <c r="H8" s="409"/>
      <c r="I8" s="410"/>
    </row>
    <row r="9" spans="1:9" s="81" customFormat="1" x14ac:dyDescent="0.2">
      <c r="A9" s="365" t="s">
        <v>124</v>
      </c>
      <c r="B9" s="68">
        <v>0</v>
      </c>
      <c r="C9" s="69">
        <v>1.9</v>
      </c>
      <c r="D9" s="69">
        <v>0</v>
      </c>
      <c r="E9" s="69">
        <v>0.2</v>
      </c>
      <c r="F9" s="112">
        <f t="shared" si="0"/>
        <v>2.1</v>
      </c>
      <c r="G9" s="113">
        <v>2009</v>
      </c>
    </row>
    <row r="10" spans="1:9" s="81" customFormat="1" x14ac:dyDescent="0.2">
      <c r="A10" s="396" t="s">
        <v>643</v>
      </c>
      <c r="B10" s="68">
        <v>10.519399999999999</v>
      </c>
      <c r="C10" s="69">
        <v>3.0301999999999998</v>
      </c>
      <c r="D10" s="69">
        <v>0</v>
      </c>
      <c r="E10" s="69">
        <v>0</v>
      </c>
      <c r="F10" s="112">
        <f t="shared" si="0"/>
        <v>13.549599999999998</v>
      </c>
      <c r="G10" s="113">
        <v>2013</v>
      </c>
    </row>
    <row r="11" spans="1:9" s="81" customFormat="1" x14ac:dyDescent="0.2">
      <c r="A11" s="396" t="s">
        <v>560</v>
      </c>
      <c r="B11" s="68">
        <v>0</v>
      </c>
      <c r="C11" s="69">
        <v>1.8</v>
      </c>
      <c r="D11" s="69">
        <v>0</v>
      </c>
      <c r="E11" s="69">
        <v>0</v>
      </c>
      <c r="F11" s="112">
        <f t="shared" si="0"/>
        <v>1.8</v>
      </c>
      <c r="G11" s="113">
        <v>1969</v>
      </c>
    </row>
    <row r="12" spans="1:9" s="81" customFormat="1" x14ac:dyDescent="0.2">
      <c r="A12" s="396" t="s">
        <v>429</v>
      </c>
      <c r="B12" s="68">
        <v>0.58783200000000002</v>
      </c>
      <c r="C12" s="69">
        <v>0.83576799999999996</v>
      </c>
      <c r="D12" s="69">
        <v>0</v>
      </c>
      <c r="E12" s="69">
        <v>0</v>
      </c>
      <c r="F12" s="112">
        <f t="shared" si="0"/>
        <v>1.4236</v>
      </c>
      <c r="G12" s="113">
        <v>1992</v>
      </c>
    </row>
    <row r="13" spans="1:9" s="81" customFormat="1" x14ac:dyDescent="0.2">
      <c r="A13" s="396" t="s">
        <v>644</v>
      </c>
      <c r="B13" s="68">
        <v>0</v>
      </c>
      <c r="C13" s="69">
        <v>8.1199999999999992</v>
      </c>
      <c r="D13" s="69">
        <v>0</v>
      </c>
      <c r="E13" s="69">
        <v>5.5</v>
      </c>
      <c r="F13" s="112">
        <f t="shared" si="0"/>
        <v>13.62</v>
      </c>
      <c r="G13" s="113">
        <v>2012</v>
      </c>
    </row>
    <row r="14" spans="1:9" s="81" customFormat="1" x14ac:dyDescent="0.2">
      <c r="A14" s="365" t="s">
        <v>671</v>
      </c>
      <c r="B14" s="68">
        <v>0.77500000000000002</v>
      </c>
      <c r="C14" s="69">
        <v>7.7499999999999999E-2</v>
      </c>
      <c r="D14" s="69">
        <v>0</v>
      </c>
      <c r="E14" s="69">
        <v>0</v>
      </c>
      <c r="F14" s="112">
        <f t="shared" si="0"/>
        <v>0.85250000000000004</v>
      </c>
      <c r="G14" s="113">
        <v>1973</v>
      </c>
    </row>
    <row r="15" spans="1:9" s="81" customFormat="1" x14ac:dyDescent="0.2">
      <c r="A15" s="396" t="s">
        <v>561</v>
      </c>
      <c r="B15" s="68">
        <v>3.25</v>
      </c>
      <c r="C15" s="69">
        <v>0</v>
      </c>
      <c r="D15" s="69">
        <v>0</v>
      </c>
      <c r="E15" s="69">
        <v>0</v>
      </c>
      <c r="F15" s="112">
        <f t="shared" si="0"/>
        <v>3.25</v>
      </c>
      <c r="G15" s="113">
        <v>2013</v>
      </c>
    </row>
    <row r="16" spans="1:9" s="81" customFormat="1" x14ac:dyDescent="0.2">
      <c r="A16" s="396" t="s">
        <v>647</v>
      </c>
      <c r="B16" s="68">
        <v>0</v>
      </c>
      <c r="C16" s="69">
        <v>2.2200000000000002</v>
      </c>
      <c r="D16" s="69">
        <v>0</v>
      </c>
      <c r="E16" s="69">
        <v>0.5</v>
      </c>
      <c r="F16" s="112">
        <f t="shared" si="0"/>
        <v>2.72</v>
      </c>
      <c r="G16" s="113">
        <v>2013</v>
      </c>
    </row>
    <row r="17" spans="1:7" x14ac:dyDescent="0.2">
      <c r="A17" s="365" t="s">
        <v>648</v>
      </c>
      <c r="B17" s="436">
        <v>0</v>
      </c>
      <c r="C17" s="437">
        <v>9.1999999999999993</v>
      </c>
      <c r="D17" s="437">
        <v>0.9</v>
      </c>
      <c r="E17" s="437">
        <v>1.2</v>
      </c>
      <c r="F17" s="112">
        <f t="shared" si="0"/>
        <v>12.11</v>
      </c>
      <c r="G17" s="113">
        <v>2008</v>
      </c>
    </row>
    <row r="18" spans="1:7" x14ac:dyDescent="0.2">
      <c r="A18" s="365" t="s">
        <v>125</v>
      </c>
      <c r="B18" s="436">
        <v>4.8</v>
      </c>
      <c r="C18" s="437">
        <v>0.7</v>
      </c>
      <c r="D18" s="437">
        <v>0</v>
      </c>
      <c r="E18" s="437">
        <v>0</v>
      </c>
      <c r="F18" s="112">
        <f t="shared" si="0"/>
        <v>5.5</v>
      </c>
      <c r="G18" s="113">
        <v>2000</v>
      </c>
    </row>
    <row r="19" spans="1:7" x14ac:dyDescent="0.2">
      <c r="A19" s="396" t="s">
        <v>649</v>
      </c>
      <c r="B19" s="436">
        <v>5.95</v>
      </c>
      <c r="C19" s="437">
        <v>0.23899999999999999</v>
      </c>
      <c r="D19" s="437">
        <v>0</v>
      </c>
      <c r="E19" s="437">
        <v>0</v>
      </c>
      <c r="F19" s="112">
        <f t="shared" si="0"/>
        <v>6.1890000000000001</v>
      </c>
      <c r="G19" s="113">
        <v>2012</v>
      </c>
    </row>
    <row r="20" spans="1:7" x14ac:dyDescent="0.2">
      <c r="A20" s="396" t="s">
        <v>650</v>
      </c>
      <c r="B20" s="436">
        <v>0.32800000000000001</v>
      </c>
      <c r="C20" s="437">
        <v>0</v>
      </c>
      <c r="D20" s="437">
        <v>0</v>
      </c>
      <c r="E20" s="437">
        <v>0</v>
      </c>
      <c r="F20" s="112">
        <f t="shared" si="0"/>
        <v>0.32800000000000001</v>
      </c>
      <c r="G20" s="113">
        <v>2013</v>
      </c>
    </row>
    <row r="21" spans="1:7" x14ac:dyDescent="0.2">
      <c r="A21" s="396" t="s">
        <v>126</v>
      </c>
      <c r="B21" s="436">
        <v>0</v>
      </c>
      <c r="C21" s="437">
        <v>2.8</v>
      </c>
      <c r="D21" s="437">
        <v>0.3</v>
      </c>
      <c r="E21" s="437">
        <v>0.5</v>
      </c>
      <c r="F21" s="112">
        <f t="shared" si="0"/>
        <v>3.8699999999999997</v>
      </c>
      <c r="G21" s="113">
        <v>1996</v>
      </c>
    </row>
    <row r="22" spans="1:7" x14ac:dyDescent="0.2">
      <c r="A22" s="396" t="s">
        <v>651</v>
      </c>
      <c r="B22" s="436">
        <v>4.8</v>
      </c>
      <c r="C22" s="437">
        <v>0.74</v>
      </c>
      <c r="D22" s="437">
        <v>0</v>
      </c>
      <c r="E22" s="437">
        <v>0</v>
      </c>
      <c r="F22" s="112">
        <f t="shared" si="0"/>
        <v>5.54</v>
      </c>
      <c r="G22" s="113">
        <v>2009</v>
      </c>
    </row>
    <row r="23" spans="1:7" x14ac:dyDescent="0.2">
      <c r="A23" s="396" t="s">
        <v>652</v>
      </c>
      <c r="B23" s="436">
        <v>16.2</v>
      </c>
      <c r="C23" s="437">
        <v>5.33</v>
      </c>
      <c r="D23" s="437">
        <v>0</v>
      </c>
      <c r="E23" s="437">
        <v>0</v>
      </c>
      <c r="F23" s="112">
        <f t="shared" si="0"/>
        <v>21.53</v>
      </c>
      <c r="G23" s="113">
        <v>2012</v>
      </c>
    </row>
    <row r="24" spans="1:7" x14ac:dyDescent="0.2">
      <c r="A24" s="396" t="s">
        <v>653</v>
      </c>
      <c r="B24" s="436">
        <v>0</v>
      </c>
      <c r="C24" s="437">
        <v>0.159</v>
      </c>
      <c r="D24" s="437">
        <v>0</v>
      </c>
      <c r="E24" s="437">
        <v>0</v>
      </c>
      <c r="F24" s="112">
        <f t="shared" si="0"/>
        <v>0.159</v>
      </c>
      <c r="G24" s="113">
        <v>2013</v>
      </c>
    </row>
    <row r="25" spans="1:7" x14ac:dyDescent="0.2">
      <c r="A25" s="396" t="s">
        <v>562</v>
      </c>
      <c r="B25" s="436">
        <v>0</v>
      </c>
      <c r="C25" s="437">
        <v>7.63</v>
      </c>
      <c r="D25" s="437">
        <v>0</v>
      </c>
      <c r="E25" s="437">
        <v>1.89195</v>
      </c>
      <c r="F25" s="112">
        <f t="shared" si="0"/>
        <v>9.5219500000000004</v>
      </c>
      <c r="G25" s="113">
        <v>2013</v>
      </c>
    </row>
    <row r="26" spans="1:7" x14ac:dyDescent="0.2">
      <c r="A26" s="396" t="s">
        <v>654</v>
      </c>
      <c r="B26" s="436">
        <v>2.91</v>
      </c>
      <c r="C26" s="437">
        <v>1.3</v>
      </c>
      <c r="D26" s="437">
        <v>0</v>
      </c>
      <c r="E26" s="437">
        <v>6.7500000000000004E-2</v>
      </c>
      <c r="F26" s="112">
        <f t="shared" si="0"/>
        <v>4.2774999999999999</v>
      </c>
      <c r="G26" s="113">
        <v>2009</v>
      </c>
    </row>
    <row r="27" spans="1:7" x14ac:dyDescent="0.2">
      <c r="A27" s="396" t="s">
        <v>655</v>
      </c>
      <c r="B27" s="436">
        <v>0</v>
      </c>
      <c r="C27" s="437">
        <v>1.94</v>
      </c>
      <c r="D27" s="437">
        <v>0</v>
      </c>
      <c r="E27" s="437">
        <v>0.48399999999999999</v>
      </c>
      <c r="F27" s="112">
        <f t="shared" si="0"/>
        <v>2.4239999999999999</v>
      </c>
      <c r="G27" s="113">
        <v>2010</v>
      </c>
    </row>
    <row r="28" spans="1:7" x14ac:dyDescent="0.2">
      <c r="A28" s="396" t="s">
        <v>656</v>
      </c>
      <c r="B28" s="436">
        <v>9.3000000000000007</v>
      </c>
      <c r="C28" s="437">
        <v>3.1</v>
      </c>
      <c r="D28" s="437">
        <v>0</v>
      </c>
      <c r="E28" s="437">
        <v>0</v>
      </c>
      <c r="F28" s="112">
        <f t="shared" si="0"/>
        <v>12.4</v>
      </c>
      <c r="G28" s="113">
        <v>2013</v>
      </c>
    </row>
    <row r="29" spans="1:7" x14ac:dyDescent="0.2">
      <c r="A29" s="396" t="s">
        <v>657</v>
      </c>
      <c r="B29" s="436">
        <v>0</v>
      </c>
      <c r="C29" s="437">
        <v>3.6</v>
      </c>
      <c r="D29" s="437">
        <v>0</v>
      </c>
      <c r="E29" s="437">
        <v>1.1000000000000001</v>
      </c>
      <c r="F29" s="112">
        <f t="shared" si="0"/>
        <v>4.7</v>
      </c>
      <c r="G29" s="113">
        <v>2013</v>
      </c>
    </row>
    <row r="30" spans="1:7" x14ac:dyDescent="0.2">
      <c r="A30" s="365" t="s">
        <v>658</v>
      </c>
      <c r="B30" s="436">
        <v>0</v>
      </c>
      <c r="C30" s="437">
        <v>0.8</v>
      </c>
      <c r="D30" s="437">
        <v>0</v>
      </c>
      <c r="E30" s="437">
        <v>0</v>
      </c>
      <c r="F30" s="112">
        <f t="shared" si="0"/>
        <v>0.8</v>
      </c>
      <c r="G30" s="113">
        <v>2009</v>
      </c>
    </row>
    <row r="31" spans="1:7" x14ac:dyDescent="0.2">
      <c r="A31" s="395" t="s">
        <v>659</v>
      </c>
      <c r="B31" s="436">
        <v>1.31</v>
      </c>
      <c r="C31" s="437">
        <v>0.183</v>
      </c>
      <c r="D31" s="437">
        <v>0</v>
      </c>
      <c r="E31" s="437">
        <v>0</v>
      </c>
      <c r="F31" s="112">
        <f t="shared" si="0"/>
        <v>1.4930000000000001</v>
      </c>
      <c r="G31" s="113">
        <v>2013</v>
      </c>
    </row>
    <row r="32" spans="1:7" x14ac:dyDescent="0.2">
      <c r="A32" s="395" t="s">
        <v>660</v>
      </c>
      <c r="B32" s="436">
        <v>2.31</v>
      </c>
      <c r="C32" s="437">
        <v>0.11</v>
      </c>
      <c r="D32" s="437">
        <v>0</v>
      </c>
      <c r="E32" s="437">
        <v>0</v>
      </c>
      <c r="F32" s="112">
        <f t="shared" si="0"/>
        <v>2.42</v>
      </c>
      <c r="G32" s="113">
        <v>2013</v>
      </c>
    </row>
    <row r="33" spans="1:11" x14ac:dyDescent="0.2">
      <c r="A33" s="395" t="s">
        <v>661</v>
      </c>
      <c r="B33" s="436">
        <v>15.66</v>
      </c>
      <c r="C33" s="437">
        <v>11.88</v>
      </c>
      <c r="D33" s="437">
        <v>0</v>
      </c>
      <c r="E33" s="437">
        <v>0</v>
      </c>
      <c r="F33" s="112">
        <f t="shared" si="0"/>
        <v>27.54</v>
      </c>
      <c r="G33" s="113">
        <v>2013</v>
      </c>
    </row>
    <row r="34" spans="1:11" x14ac:dyDescent="0.2">
      <c r="A34" s="395" t="s">
        <v>662</v>
      </c>
      <c r="B34" s="436">
        <v>0</v>
      </c>
      <c r="C34" s="437">
        <v>5</v>
      </c>
      <c r="D34" s="437">
        <v>0</v>
      </c>
      <c r="E34" s="437">
        <v>0</v>
      </c>
      <c r="F34" s="112">
        <f t="shared" si="0"/>
        <v>5</v>
      </c>
      <c r="G34" s="113">
        <v>2011</v>
      </c>
    </row>
    <row r="35" spans="1:11" x14ac:dyDescent="0.2">
      <c r="A35" s="395" t="s">
        <v>663</v>
      </c>
      <c r="B35" s="436">
        <v>0</v>
      </c>
      <c r="C35" s="437">
        <v>2.27</v>
      </c>
      <c r="D35" s="437">
        <v>0</v>
      </c>
      <c r="E35" s="437">
        <v>0.23799999999999999</v>
      </c>
      <c r="F35" s="112">
        <f t="shared" si="0"/>
        <v>2.508</v>
      </c>
      <c r="G35" s="113">
        <v>2013</v>
      </c>
    </row>
    <row r="36" spans="1:11" x14ac:dyDescent="0.2">
      <c r="A36" s="396" t="s">
        <v>664</v>
      </c>
      <c r="B36" s="436">
        <v>6.1</v>
      </c>
      <c r="C36" s="437">
        <v>0.89999999999999991</v>
      </c>
      <c r="D36" s="437">
        <v>0</v>
      </c>
      <c r="E36" s="437">
        <v>0</v>
      </c>
      <c r="F36" s="112">
        <f t="shared" si="0"/>
        <v>7</v>
      </c>
      <c r="G36" s="113">
        <v>2013</v>
      </c>
    </row>
    <row r="37" spans="1:11" x14ac:dyDescent="0.2">
      <c r="A37" s="396" t="s">
        <v>680</v>
      </c>
      <c r="B37" s="436">
        <v>0</v>
      </c>
      <c r="C37" s="437">
        <v>6</v>
      </c>
      <c r="D37" s="437">
        <v>0</v>
      </c>
      <c r="E37" s="437">
        <v>0</v>
      </c>
      <c r="F37" s="112">
        <f t="shared" si="0"/>
        <v>6</v>
      </c>
      <c r="G37" s="113">
        <v>2008</v>
      </c>
    </row>
    <row r="38" spans="1:11" x14ac:dyDescent="0.2">
      <c r="A38" s="397" t="s">
        <v>665</v>
      </c>
      <c r="B38" s="438">
        <v>17.899999999999999</v>
      </c>
      <c r="C38" s="439">
        <v>0.65</v>
      </c>
      <c r="D38" s="439">
        <v>0</v>
      </c>
      <c r="E38" s="439">
        <v>0</v>
      </c>
      <c r="F38" s="114">
        <f t="shared" si="0"/>
        <v>18.549999999999997</v>
      </c>
      <c r="G38" s="115">
        <v>2013</v>
      </c>
    </row>
    <row r="39" spans="1:11" ht="12.75" thickBot="1" x14ac:dyDescent="0.25">
      <c r="A39" s="116" t="s">
        <v>107</v>
      </c>
      <c r="B39" s="441">
        <f>SUM(B5:B38)</f>
        <v>108.97023199999998</v>
      </c>
      <c r="C39" s="442">
        <f>SUM(C5:C38)</f>
        <v>85.364468000000002</v>
      </c>
      <c r="D39" s="442">
        <f>SUM(D5:D38)</f>
        <v>1.22</v>
      </c>
      <c r="E39" s="442">
        <f>SUM(E5:E38)</f>
        <v>11.981449999999999</v>
      </c>
      <c r="F39" s="121">
        <f>SUM(F5:F38)</f>
        <v>208.63415000000003</v>
      </c>
      <c r="G39" s="117"/>
    </row>
    <row r="40" spans="1:11" x14ac:dyDescent="0.2">
      <c r="B40" s="70"/>
      <c r="C40" s="70"/>
      <c r="D40" s="70"/>
      <c r="E40" s="70"/>
    </row>
    <row r="41" spans="1:11" x14ac:dyDescent="0.2">
      <c r="A41" s="58" t="s">
        <v>594</v>
      </c>
      <c r="B41" s="70"/>
      <c r="C41" s="70"/>
      <c r="D41" s="70"/>
      <c r="E41" s="70"/>
    </row>
    <row r="42" spans="1:11" ht="13.5" x14ac:dyDescent="0.2">
      <c r="A42" s="111" t="s">
        <v>607</v>
      </c>
      <c r="B42" s="66"/>
      <c r="C42" s="66"/>
      <c r="I42" s="288"/>
      <c r="J42" s="288"/>
      <c r="K42" s="288"/>
    </row>
    <row r="43" spans="1:11" x14ac:dyDescent="0.2">
      <c r="A43" s="111" t="s">
        <v>608</v>
      </c>
      <c r="B43" s="66"/>
      <c r="C43" s="66"/>
      <c r="I43" s="288"/>
      <c r="J43" s="288"/>
      <c r="K43" s="288"/>
    </row>
    <row r="44" spans="1:11" x14ac:dyDescent="0.2">
      <c r="A44" s="111"/>
      <c r="B44" s="66"/>
      <c r="C44" s="66"/>
      <c r="I44" s="288"/>
      <c r="J44" s="288"/>
      <c r="K44" s="288"/>
    </row>
    <row r="45" spans="1:11" x14ac:dyDescent="0.2">
      <c r="A45" s="347" t="s">
        <v>666</v>
      </c>
    </row>
    <row r="46" spans="1:11" ht="13.5" x14ac:dyDescent="0.2">
      <c r="A46" s="339" t="s">
        <v>600</v>
      </c>
      <c r="B46" s="288"/>
      <c r="C46" s="288"/>
      <c r="D46" s="288"/>
    </row>
    <row r="47" spans="1:11" x14ac:dyDescent="0.2">
      <c r="A47" s="339" t="s">
        <v>667</v>
      </c>
      <c r="B47" s="288"/>
      <c r="C47" s="288"/>
      <c r="D47" s="288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opLeftCell="A94" workbookViewId="0">
      <selection activeCell="M30" sqref="M30"/>
    </sheetView>
  </sheetViews>
  <sheetFormatPr baseColWidth="10" defaultColWidth="11.42578125" defaultRowHeight="12.75" x14ac:dyDescent="0.2"/>
  <cols>
    <col min="1" max="1" width="28.140625" style="314" bestFit="1" customWidth="1"/>
    <col min="2" max="2" width="22.7109375" style="17" customWidth="1"/>
    <col min="3" max="3" width="13.140625" style="17" bestFit="1" customWidth="1"/>
    <col min="4" max="16384" width="11.42578125" style="17"/>
  </cols>
  <sheetData>
    <row r="1" spans="1:4" ht="61.5" customHeight="1" thickBot="1" x14ac:dyDescent="0.25">
      <c r="A1" s="468" t="s">
        <v>563</v>
      </c>
      <c r="B1" s="469"/>
      <c r="C1" s="469"/>
      <c r="D1" s="469"/>
    </row>
    <row r="2" spans="1:4" s="62" customFormat="1" ht="39.75" thickBot="1" x14ac:dyDescent="0.25">
      <c r="A2" s="315" t="s">
        <v>392</v>
      </c>
      <c r="B2" s="316" t="s">
        <v>393</v>
      </c>
      <c r="C2" s="317" t="s">
        <v>394</v>
      </c>
    </row>
    <row r="3" spans="1:4" s="62" customFormat="1" x14ac:dyDescent="0.2">
      <c r="A3" s="427" t="s">
        <v>390</v>
      </c>
      <c r="B3" s="429" t="s">
        <v>565</v>
      </c>
      <c r="C3" s="428" t="s">
        <v>564</v>
      </c>
    </row>
    <row r="4" spans="1:4" s="62" customFormat="1" x14ac:dyDescent="0.2">
      <c r="A4" s="427" t="s">
        <v>391</v>
      </c>
      <c r="B4" s="429" t="s">
        <v>565</v>
      </c>
      <c r="C4" s="428" t="s">
        <v>564</v>
      </c>
    </row>
    <row r="5" spans="1:4" x14ac:dyDescent="0.2">
      <c r="A5" s="318" t="s">
        <v>246</v>
      </c>
      <c r="B5" s="319" t="s">
        <v>247</v>
      </c>
      <c r="C5" s="86">
        <v>2008</v>
      </c>
    </row>
    <row r="6" spans="1:4" x14ac:dyDescent="0.2">
      <c r="A6" s="318" t="s">
        <v>248</v>
      </c>
      <c r="B6" s="319" t="s">
        <v>249</v>
      </c>
      <c r="C6" s="86">
        <v>2003</v>
      </c>
    </row>
    <row r="7" spans="1:4" x14ac:dyDescent="0.2">
      <c r="A7" s="318" t="s">
        <v>250</v>
      </c>
      <c r="B7" s="319" t="s">
        <v>249</v>
      </c>
      <c r="C7" s="86">
        <v>2009</v>
      </c>
    </row>
    <row r="8" spans="1:4" x14ac:dyDescent="0.2">
      <c r="A8" s="318" t="s">
        <v>251</v>
      </c>
      <c r="B8" s="319" t="s">
        <v>249</v>
      </c>
      <c r="C8" s="86">
        <v>2003</v>
      </c>
    </row>
    <row r="9" spans="1:4" x14ac:dyDescent="0.2">
      <c r="A9" s="318" t="s">
        <v>252</v>
      </c>
      <c r="B9" s="320" t="s">
        <v>253</v>
      </c>
      <c r="C9" s="86">
        <v>1970</v>
      </c>
    </row>
    <row r="10" spans="1:4" x14ac:dyDescent="0.2">
      <c r="A10" s="318" t="s">
        <v>254</v>
      </c>
      <c r="B10" s="320" t="s">
        <v>253</v>
      </c>
      <c r="C10" s="86">
        <v>1997</v>
      </c>
    </row>
    <row r="11" spans="1:4" x14ac:dyDescent="0.2">
      <c r="A11" s="318" t="s">
        <v>255</v>
      </c>
      <c r="B11" s="320" t="s">
        <v>253</v>
      </c>
      <c r="C11" s="86">
        <v>1997</v>
      </c>
    </row>
    <row r="12" spans="1:4" x14ac:dyDescent="0.2">
      <c r="A12" s="318" t="s">
        <v>256</v>
      </c>
      <c r="B12" s="320" t="s">
        <v>253</v>
      </c>
      <c r="C12" s="86">
        <v>2003</v>
      </c>
    </row>
    <row r="13" spans="1:4" x14ac:dyDescent="0.2">
      <c r="A13" s="318" t="s">
        <v>257</v>
      </c>
      <c r="B13" s="320" t="s">
        <v>258</v>
      </c>
      <c r="C13" s="86">
        <v>2000</v>
      </c>
    </row>
    <row r="14" spans="1:4" x14ac:dyDescent="0.2">
      <c r="A14" s="318" t="s">
        <v>259</v>
      </c>
      <c r="B14" s="320" t="s">
        <v>258</v>
      </c>
      <c r="C14" s="86">
        <v>2008</v>
      </c>
    </row>
    <row r="15" spans="1:4" x14ac:dyDescent="0.2">
      <c r="A15" s="318" t="s">
        <v>260</v>
      </c>
      <c r="B15" s="320" t="s">
        <v>258</v>
      </c>
      <c r="C15" s="86">
        <v>2004</v>
      </c>
    </row>
    <row r="16" spans="1:4" x14ac:dyDescent="0.2">
      <c r="A16" s="318" t="s">
        <v>261</v>
      </c>
      <c r="B16" s="320" t="s">
        <v>262</v>
      </c>
      <c r="C16" s="86">
        <v>1973</v>
      </c>
    </row>
    <row r="17" spans="1:3" x14ac:dyDescent="0.2">
      <c r="A17" s="318" t="s">
        <v>264</v>
      </c>
      <c r="B17" s="320" t="s">
        <v>263</v>
      </c>
      <c r="C17" s="86">
        <v>1992</v>
      </c>
    </row>
    <row r="18" spans="1:3" x14ac:dyDescent="0.2">
      <c r="A18" s="318" t="s">
        <v>265</v>
      </c>
      <c r="B18" s="320" t="s">
        <v>263</v>
      </c>
      <c r="C18" s="86">
        <v>1996</v>
      </c>
    </row>
    <row r="19" spans="1:3" x14ac:dyDescent="0.2">
      <c r="A19" s="318" t="s">
        <v>266</v>
      </c>
      <c r="B19" s="320" t="s">
        <v>263</v>
      </c>
      <c r="C19" s="86">
        <v>2008</v>
      </c>
    </row>
    <row r="20" spans="1:3" x14ac:dyDescent="0.2">
      <c r="A20" s="318" t="s">
        <v>267</v>
      </c>
      <c r="B20" s="320" t="s">
        <v>268</v>
      </c>
      <c r="C20" s="86">
        <v>2008</v>
      </c>
    </row>
    <row r="21" spans="1:3" x14ac:dyDescent="0.2">
      <c r="A21" s="318" t="s">
        <v>269</v>
      </c>
      <c r="B21" s="320" t="s">
        <v>270</v>
      </c>
      <c r="C21" s="86">
        <v>2001</v>
      </c>
    </row>
    <row r="22" spans="1:3" x14ac:dyDescent="0.2">
      <c r="A22" s="318" t="s">
        <v>271</v>
      </c>
      <c r="B22" s="320" t="s">
        <v>272</v>
      </c>
      <c r="C22" s="86">
        <v>1991</v>
      </c>
    </row>
    <row r="23" spans="1:3" x14ac:dyDescent="0.2">
      <c r="A23" s="318" t="s">
        <v>273</v>
      </c>
      <c r="B23" s="320" t="s">
        <v>272</v>
      </c>
      <c r="C23" s="86">
        <v>1996</v>
      </c>
    </row>
    <row r="24" spans="1:3" x14ac:dyDescent="0.2">
      <c r="A24" s="318" t="s">
        <v>446</v>
      </c>
      <c r="B24" s="320" t="s">
        <v>274</v>
      </c>
      <c r="C24" s="86">
        <v>2006</v>
      </c>
    </row>
    <row r="25" spans="1:3" x14ac:dyDescent="0.2">
      <c r="A25" s="318" t="s">
        <v>275</v>
      </c>
      <c r="B25" s="320" t="s">
        <v>274</v>
      </c>
      <c r="C25" s="86">
        <v>2006</v>
      </c>
    </row>
    <row r="26" spans="1:3" x14ac:dyDescent="0.2">
      <c r="A26" s="407" t="s">
        <v>122</v>
      </c>
      <c r="B26" s="320" t="s">
        <v>566</v>
      </c>
      <c r="C26" s="86">
        <v>2010</v>
      </c>
    </row>
    <row r="27" spans="1:3" x14ac:dyDescent="0.2">
      <c r="A27" s="318" t="s">
        <v>276</v>
      </c>
      <c r="B27" s="320" t="s">
        <v>277</v>
      </c>
      <c r="C27" s="86">
        <v>1991</v>
      </c>
    </row>
    <row r="28" spans="1:3" x14ac:dyDescent="0.2">
      <c r="A28" s="318" t="s">
        <v>278</v>
      </c>
      <c r="B28" s="320" t="s">
        <v>277</v>
      </c>
      <c r="C28" s="86">
        <v>2003</v>
      </c>
    </row>
    <row r="29" spans="1:3" x14ac:dyDescent="0.2">
      <c r="A29" s="318" t="s">
        <v>279</v>
      </c>
      <c r="B29" s="320" t="s">
        <v>277</v>
      </c>
      <c r="C29" s="86">
        <v>2002</v>
      </c>
    </row>
    <row r="30" spans="1:3" x14ac:dyDescent="0.2">
      <c r="A30" s="318" t="s">
        <v>280</v>
      </c>
      <c r="B30" s="320" t="s">
        <v>277</v>
      </c>
      <c r="C30" s="86">
        <v>2002</v>
      </c>
    </row>
    <row r="31" spans="1:3" x14ac:dyDescent="0.2">
      <c r="A31" s="407" t="s">
        <v>567</v>
      </c>
      <c r="B31" s="320" t="s">
        <v>277</v>
      </c>
      <c r="C31" s="86">
        <v>2002</v>
      </c>
    </row>
    <row r="32" spans="1:3" x14ac:dyDescent="0.2">
      <c r="A32" s="407" t="s">
        <v>568</v>
      </c>
      <c r="B32" s="320" t="s">
        <v>277</v>
      </c>
      <c r="C32" s="86">
        <v>2012</v>
      </c>
    </row>
    <row r="33" spans="1:3" x14ac:dyDescent="0.2">
      <c r="A33" s="318" t="s">
        <v>281</v>
      </c>
      <c r="B33" s="320" t="s">
        <v>282</v>
      </c>
      <c r="C33" s="86">
        <v>2002</v>
      </c>
    </row>
    <row r="34" spans="1:3" x14ac:dyDescent="0.2">
      <c r="A34" s="318" t="s">
        <v>283</v>
      </c>
      <c r="B34" s="320" t="s">
        <v>282</v>
      </c>
      <c r="C34" s="86">
        <v>2002</v>
      </c>
    </row>
    <row r="35" spans="1:3" x14ac:dyDescent="0.2">
      <c r="A35" s="318" t="s">
        <v>284</v>
      </c>
      <c r="B35" s="320" t="s">
        <v>282</v>
      </c>
      <c r="C35" s="86">
        <v>2002</v>
      </c>
    </row>
    <row r="36" spans="1:3" x14ac:dyDescent="0.2">
      <c r="A36" s="318" t="s">
        <v>285</v>
      </c>
      <c r="B36" s="320" t="s">
        <v>282</v>
      </c>
      <c r="C36" s="86">
        <v>1983</v>
      </c>
    </row>
    <row r="37" spans="1:3" x14ac:dyDescent="0.2">
      <c r="A37" s="318" t="s">
        <v>286</v>
      </c>
      <c r="B37" s="320" t="s">
        <v>282</v>
      </c>
      <c r="C37" s="86">
        <v>1995</v>
      </c>
    </row>
    <row r="38" spans="1:3" x14ac:dyDescent="0.2">
      <c r="A38" s="318" t="s">
        <v>287</v>
      </c>
      <c r="B38" s="320" t="s">
        <v>282</v>
      </c>
      <c r="C38" s="86">
        <v>2001</v>
      </c>
    </row>
    <row r="39" spans="1:3" x14ac:dyDescent="0.2">
      <c r="A39" s="318" t="s">
        <v>288</v>
      </c>
      <c r="B39" s="320" t="s">
        <v>282</v>
      </c>
      <c r="C39" s="86">
        <v>2001</v>
      </c>
    </row>
    <row r="40" spans="1:3" x14ac:dyDescent="0.2">
      <c r="A40" s="318" t="s">
        <v>289</v>
      </c>
      <c r="B40" s="320" t="s">
        <v>282</v>
      </c>
      <c r="C40" s="86">
        <v>2002</v>
      </c>
    </row>
    <row r="41" spans="1:3" x14ac:dyDescent="0.2">
      <c r="A41" s="318" t="s">
        <v>290</v>
      </c>
      <c r="B41" s="320" t="s">
        <v>282</v>
      </c>
      <c r="C41" s="86">
        <v>2006</v>
      </c>
    </row>
    <row r="42" spans="1:3" x14ac:dyDescent="0.2">
      <c r="A42" s="318" t="s">
        <v>291</v>
      </c>
      <c r="B42" s="320" t="s">
        <v>282</v>
      </c>
      <c r="C42" s="86">
        <v>2006</v>
      </c>
    </row>
    <row r="43" spans="1:3" x14ac:dyDescent="0.2">
      <c r="A43" s="407" t="s">
        <v>431</v>
      </c>
      <c r="B43" s="320" t="s">
        <v>282</v>
      </c>
      <c r="C43" s="86">
        <v>2011</v>
      </c>
    </row>
    <row r="44" spans="1:3" x14ac:dyDescent="0.2">
      <c r="A44" s="407" t="s">
        <v>432</v>
      </c>
      <c r="B44" s="320" t="s">
        <v>282</v>
      </c>
      <c r="C44" s="86">
        <v>2011</v>
      </c>
    </row>
    <row r="45" spans="1:3" x14ac:dyDescent="0.2">
      <c r="A45" s="318" t="s">
        <v>292</v>
      </c>
      <c r="B45" s="320" t="s">
        <v>282</v>
      </c>
      <c r="C45" s="86">
        <v>1998</v>
      </c>
    </row>
    <row r="46" spans="1:3" x14ac:dyDescent="0.2">
      <c r="A46" s="318" t="s">
        <v>293</v>
      </c>
      <c r="B46" s="320" t="s">
        <v>294</v>
      </c>
      <c r="C46" s="86">
        <v>1994</v>
      </c>
    </row>
    <row r="47" spans="1:3" x14ac:dyDescent="0.2">
      <c r="A47" s="318" t="s">
        <v>295</v>
      </c>
      <c r="B47" s="320" t="s">
        <v>296</v>
      </c>
      <c r="C47" s="86">
        <v>1991</v>
      </c>
    </row>
    <row r="48" spans="1:3" x14ac:dyDescent="0.2">
      <c r="A48" s="318" t="s">
        <v>297</v>
      </c>
      <c r="B48" s="320" t="s">
        <v>298</v>
      </c>
      <c r="C48" s="86">
        <v>1990</v>
      </c>
    </row>
    <row r="49" spans="1:3" x14ac:dyDescent="0.2">
      <c r="A49" s="318" t="s">
        <v>299</v>
      </c>
      <c r="B49" s="320" t="s">
        <v>300</v>
      </c>
      <c r="C49" s="86">
        <v>1994</v>
      </c>
    </row>
    <row r="50" spans="1:3" x14ac:dyDescent="0.2">
      <c r="A50" s="407" t="s">
        <v>448</v>
      </c>
      <c r="B50" s="320" t="s">
        <v>569</v>
      </c>
      <c r="C50" s="86">
        <v>2004</v>
      </c>
    </row>
    <row r="51" spans="1:3" x14ac:dyDescent="0.2">
      <c r="A51" s="407" t="s">
        <v>447</v>
      </c>
      <c r="B51" s="320" t="s">
        <v>569</v>
      </c>
      <c r="C51" s="86">
        <v>1997</v>
      </c>
    </row>
    <row r="52" spans="1:3" x14ac:dyDescent="0.2">
      <c r="A52" s="318" t="s">
        <v>301</v>
      </c>
      <c r="B52" s="320" t="s">
        <v>302</v>
      </c>
      <c r="C52" s="86">
        <v>1995</v>
      </c>
    </row>
    <row r="53" spans="1:3" x14ac:dyDescent="0.2">
      <c r="A53" s="318" t="s">
        <v>303</v>
      </c>
      <c r="B53" s="320" t="s">
        <v>302</v>
      </c>
      <c r="C53" s="86">
        <v>1995</v>
      </c>
    </row>
    <row r="54" spans="1:3" x14ac:dyDescent="0.2">
      <c r="A54" s="318" t="s">
        <v>507</v>
      </c>
      <c r="B54" s="320" t="s">
        <v>508</v>
      </c>
      <c r="C54" s="86">
        <v>2011</v>
      </c>
    </row>
    <row r="55" spans="1:3" x14ac:dyDescent="0.2">
      <c r="A55" s="318" t="s">
        <v>387</v>
      </c>
      <c r="B55" s="320" t="s">
        <v>509</v>
      </c>
      <c r="C55" s="86">
        <v>1982</v>
      </c>
    </row>
    <row r="56" spans="1:3" x14ac:dyDescent="0.2">
      <c r="A56" s="407" t="s">
        <v>388</v>
      </c>
      <c r="B56" s="320" t="s">
        <v>509</v>
      </c>
      <c r="C56" s="86">
        <v>1975</v>
      </c>
    </row>
    <row r="57" spans="1:3" x14ac:dyDescent="0.2">
      <c r="A57" s="318" t="s">
        <v>304</v>
      </c>
      <c r="B57" s="320" t="s">
        <v>305</v>
      </c>
      <c r="C57" s="86">
        <v>2000</v>
      </c>
    </row>
    <row r="58" spans="1:3" x14ac:dyDescent="0.2">
      <c r="A58" s="318" t="s">
        <v>306</v>
      </c>
      <c r="B58" s="320" t="s">
        <v>305</v>
      </c>
      <c r="C58" s="86">
        <v>2007</v>
      </c>
    </row>
    <row r="59" spans="1:3" x14ac:dyDescent="0.2">
      <c r="A59" s="318" t="s">
        <v>307</v>
      </c>
      <c r="B59" s="320" t="s">
        <v>308</v>
      </c>
      <c r="C59" s="86">
        <v>1994</v>
      </c>
    </row>
    <row r="60" spans="1:3" x14ac:dyDescent="0.2">
      <c r="A60" s="318" t="s">
        <v>309</v>
      </c>
      <c r="B60" s="320" t="s">
        <v>310</v>
      </c>
      <c r="C60" s="86">
        <v>1984</v>
      </c>
    </row>
    <row r="61" spans="1:3" x14ac:dyDescent="0.2">
      <c r="A61" s="318" t="s">
        <v>311</v>
      </c>
      <c r="B61" s="320" t="s">
        <v>310</v>
      </c>
      <c r="C61" s="86">
        <v>1986</v>
      </c>
    </row>
    <row r="62" spans="1:3" x14ac:dyDescent="0.2">
      <c r="A62" s="318" t="s">
        <v>312</v>
      </c>
      <c r="B62" s="320" t="s">
        <v>310</v>
      </c>
      <c r="C62" s="86">
        <v>1985</v>
      </c>
    </row>
    <row r="63" spans="1:3" x14ac:dyDescent="0.2">
      <c r="A63" s="318" t="s">
        <v>313</v>
      </c>
      <c r="B63" s="320" t="s">
        <v>310</v>
      </c>
      <c r="C63" s="86">
        <v>2001</v>
      </c>
    </row>
    <row r="64" spans="1:3" x14ac:dyDescent="0.2">
      <c r="A64" s="318" t="s">
        <v>314</v>
      </c>
      <c r="B64" s="320" t="s">
        <v>310</v>
      </c>
      <c r="C64" s="86">
        <v>2001</v>
      </c>
    </row>
    <row r="65" spans="1:3" x14ac:dyDescent="0.2">
      <c r="A65" s="407" t="s">
        <v>498</v>
      </c>
      <c r="B65" s="320" t="s">
        <v>310</v>
      </c>
      <c r="C65" s="86">
        <v>2012</v>
      </c>
    </row>
    <row r="66" spans="1:3" x14ac:dyDescent="0.2">
      <c r="A66" s="318" t="s">
        <v>315</v>
      </c>
      <c r="B66" s="320" t="s">
        <v>310</v>
      </c>
      <c r="C66" s="86">
        <v>1982</v>
      </c>
    </row>
    <row r="67" spans="1:3" x14ac:dyDescent="0.2">
      <c r="A67" s="318" t="s">
        <v>316</v>
      </c>
      <c r="B67" s="320" t="s">
        <v>310</v>
      </c>
      <c r="C67" s="86">
        <v>1998</v>
      </c>
    </row>
    <row r="68" spans="1:3" x14ac:dyDescent="0.2">
      <c r="A68" s="407" t="s">
        <v>322</v>
      </c>
      <c r="B68" s="320" t="s">
        <v>310</v>
      </c>
      <c r="C68" s="86">
        <v>2008</v>
      </c>
    </row>
    <row r="69" spans="1:3" x14ac:dyDescent="0.2">
      <c r="A69" s="318" t="s">
        <v>317</v>
      </c>
      <c r="B69" s="320" t="s">
        <v>318</v>
      </c>
      <c r="C69" s="86">
        <v>1990</v>
      </c>
    </row>
    <row r="70" spans="1:3" x14ac:dyDescent="0.2">
      <c r="A70" s="318" t="s">
        <v>319</v>
      </c>
      <c r="B70" s="320" t="s">
        <v>318</v>
      </c>
      <c r="C70" s="86">
        <v>1991</v>
      </c>
    </row>
    <row r="71" spans="1:3" x14ac:dyDescent="0.2">
      <c r="A71" s="318" t="s">
        <v>320</v>
      </c>
      <c r="B71" s="320" t="s">
        <v>318</v>
      </c>
      <c r="C71" s="86">
        <v>1994</v>
      </c>
    </row>
    <row r="72" spans="1:3" x14ac:dyDescent="0.2">
      <c r="A72" s="318" t="s">
        <v>321</v>
      </c>
      <c r="B72" s="320" t="s">
        <v>318</v>
      </c>
      <c r="C72" s="86">
        <v>1994</v>
      </c>
    </row>
    <row r="73" spans="1:3" x14ac:dyDescent="0.2">
      <c r="A73" s="407" t="s">
        <v>570</v>
      </c>
      <c r="B73" s="320" t="s">
        <v>318</v>
      </c>
      <c r="C73" s="86">
        <v>2002</v>
      </c>
    </row>
    <row r="74" spans="1:3" x14ac:dyDescent="0.2">
      <c r="A74" s="318" t="s">
        <v>442</v>
      </c>
      <c r="B74" s="320" t="s">
        <v>318</v>
      </c>
      <c r="C74" s="86">
        <v>2009</v>
      </c>
    </row>
    <row r="75" spans="1:3" x14ac:dyDescent="0.2">
      <c r="A75" s="318" t="s">
        <v>323</v>
      </c>
      <c r="B75" s="320" t="s">
        <v>318</v>
      </c>
      <c r="C75" s="86">
        <v>1985</v>
      </c>
    </row>
    <row r="76" spans="1:3" x14ac:dyDescent="0.2">
      <c r="A76" s="318" t="s">
        <v>324</v>
      </c>
      <c r="B76" s="320" t="s">
        <v>318</v>
      </c>
      <c r="C76" s="86">
        <v>1985</v>
      </c>
    </row>
    <row r="77" spans="1:3" x14ac:dyDescent="0.2">
      <c r="A77" s="318" t="s">
        <v>325</v>
      </c>
      <c r="B77" s="320" t="s">
        <v>318</v>
      </c>
      <c r="C77" s="86">
        <v>1987</v>
      </c>
    </row>
    <row r="78" spans="1:3" x14ac:dyDescent="0.2">
      <c r="A78" s="318" t="s">
        <v>326</v>
      </c>
      <c r="B78" s="320" t="s">
        <v>318</v>
      </c>
      <c r="C78" s="86">
        <v>1988</v>
      </c>
    </row>
    <row r="79" spans="1:3" x14ac:dyDescent="0.2">
      <c r="A79" s="318" t="s">
        <v>327</v>
      </c>
      <c r="B79" s="320" t="s">
        <v>318</v>
      </c>
      <c r="C79" s="86">
        <v>1989</v>
      </c>
    </row>
    <row r="80" spans="1:3" x14ac:dyDescent="0.2">
      <c r="A80" s="318" t="s">
        <v>328</v>
      </c>
      <c r="B80" s="320" t="s">
        <v>329</v>
      </c>
      <c r="C80" s="86">
        <v>1984</v>
      </c>
    </row>
    <row r="81" spans="1:3" x14ac:dyDescent="0.2">
      <c r="A81" s="318" t="s">
        <v>330</v>
      </c>
      <c r="B81" s="320" t="s">
        <v>329</v>
      </c>
      <c r="C81" s="86">
        <v>1986</v>
      </c>
    </row>
    <row r="82" spans="1:3" x14ac:dyDescent="0.2">
      <c r="A82" s="318" t="s">
        <v>331</v>
      </c>
      <c r="B82" s="320" t="s">
        <v>332</v>
      </c>
      <c r="C82" s="86">
        <v>1997</v>
      </c>
    </row>
    <row r="83" spans="1:3" x14ac:dyDescent="0.2">
      <c r="A83" s="318" t="s">
        <v>333</v>
      </c>
      <c r="B83" s="320" t="s">
        <v>334</v>
      </c>
      <c r="C83" s="86">
        <v>1999</v>
      </c>
    </row>
    <row r="84" spans="1:3" x14ac:dyDescent="0.2">
      <c r="A84" s="318" t="s">
        <v>499</v>
      </c>
      <c r="B84" s="320" t="s">
        <v>334</v>
      </c>
      <c r="C84" s="86">
        <v>2012</v>
      </c>
    </row>
    <row r="85" spans="1:3" x14ac:dyDescent="0.2">
      <c r="A85" s="318" t="s">
        <v>335</v>
      </c>
      <c r="B85" s="320" t="s">
        <v>334</v>
      </c>
      <c r="C85" s="86">
        <v>2000</v>
      </c>
    </row>
    <row r="86" spans="1:3" x14ac:dyDescent="0.2">
      <c r="A86" s="318" t="s">
        <v>336</v>
      </c>
      <c r="B86" s="320" t="s">
        <v>334</v>
      </c>
      <c r="C86" s="86">
        <v>2010</v>
      </c>
    </row>
    <row r="87" spans="1:3" x14ac:dyDescent="0.2">
      <c r="A87" s="318" t="s">
        <v>337</v>
      </c>
      <c r="B87" s="320" t="s">
        <v>338</v>
      </c>
      <c r="C87" s="86">
        <v>1991</v>
      </c>
    </row>
    <row r="88" spans="1:3" x14ac:dyDescent="0.2">
      <c r="A88" s="318" t="s">
        <v>443</v>
      </c>
      <c r="B88" s="320" t="s">
        <v>444</v>
      </c>
      <c r="C88" s="86">
        <v>2010</v>
      </c>
    </row>
    <row r="89" spans="1:3" x14ac:dyDescent="0.2">
      <c r="A89" s="318" t="s">
        <v>339</v>
      </c>
      <c r="B89" s="320" t="s">
        <v>340</v>
      </c>
      <c r="C89" s="86">
        <v>2009</v>
      </c>
    </row>
    <row r="90" spans="1:3" x14ac:dyDescent="0.2">
      <c r="A90" s="318" t="s">
        <v>341</v>
      </c>
      <c r="B90" s="320" t="s">
        <v>342</v>
      </c>
      <c r="C90" s="86">
        <v>1983</v>
      </c>
    </row>
    <row r="91" spans="1:3" x14ac:dyDescent="0.2">
      <c r="A91" s="318" t="s">
        <v>343</v>
      </c>
      <c r="B91" s="320" t="s">
        <v>344</v>
      </c>
      <c r="C91" s="86">
        <v>2010</v>
      </c>
    </row>
    <row r="92" spans="1:3" x14ac:dyDescent="0.2">
      <c r="A92" s="318" t="s">
        <v>345</v>
      </c>
      <c r="B92" s="320" t="s">
        <v>346</v>
      </c>
      <c r="C92" s="86">
        <v>1982</v>
      </c>
    </row>
    <row r="93" spans="1:3" x14ac:dyDescent="0.2">
      <c r="A93" s="318" t="s">
        <v>347</v>
      </c>
      <c r="B93" s="320" t="s">
        <v>346</v>
      </c>
      <c r="C93" s="86">
        <v>1983</v>
      </c>
    </row>
    <row r="94" spans="1:3" x14ac:dyDescent="0.2">
      <c r="A94" s="318" t="s">
        <v>348</v>
      </c>
      <c r="B94" s="320" t="s">
        <v>346</v>
      </c>
      <c r="C94" s="86">
        <v>1981</v>
      </c>
    </row>
    <row r="95" spans="1:3" x14ac:dyDescent="0.2">
      <c r="A95" s="318" t="s">
        <v>349</v>
      </c>
      <c r="B95" s="320" t="s">
        <v>346</v>
      </c>
      <c r="C95" s="86">
        <v>1982</v>
      </c>
    </row>
    <row r="96" spans="1:3" x14ac:dyDescent="0.2">
      <c r="A96" s="318" t="s">
        <v>350</v>
      </c>
      <c r="B96" s="320" t="s">
        <v>346</v>
      </c>
      <c r="C96" s="86">
        <v>1985</v>
      </c>
    </row>
    <row r="97" spans="1:3" x14ac:dyDescent="0.2">
      <c r="A97" s="318" t="s">
        <v>351</v>
      </c>
      <c r="B97" s="320" t="s">
        <v>346</v>
      </c>
      <c r="C97" s="86">
        <v>1986</v>
      </c>
    </row>
    <row r="98" spans="1:3" x14ac:dyDescent="0.2">
      <c r="A98" s="318" t="s">
        <v>384</v>
      </c>
      <c r="B98" s="320" t="s">
        <v>510</v>
      </c>
      <c r="C98" s="86">
        <v>2008</v>
      </c>
    </row>
    <row r="99" spans="1:3" x14ac:dyDescent="0.2">
      <c r="A99" s="318" t="s">
        <v>352</v>
      </c>
      <c r="B99" s="320" t="s">
        <v>353</v>
      </c>
      <c r="C99" s="86">
        <v>1992</v>
      </c>
    </row>
    <row r="100" spans="1:3" x14ac:dyDescent="0.2">
      <c r="A100" s="318" t="s">
        <v>354</v>
      </c>
      <c r="B100" s="320" t="s">
        <v>353</v>
      </c>
      <c r="C100" s="86">
        <v>1993</v>
      </c>
    </row>
    <row r="101" spans="1:3" x14ac:dyDescent="0.2">
      <c r="A101" s="318" t="s">
        <v>355</v>
      </c>
      <c r="B101" s="320" t="s">
        <v>353</v>
      </c>
      <c r="C101" s="86">
        <v>1996</v>
      </c>
    </row>
    <row r="102" spans="1:3" x14ac:dyDescent="0.2">
      <c r="A102" s="318" t="s">
        <v>356</v>
      </c>
      <c r="B102" s="320" t="s">
        <v>357</v>
      </c>
      <c r="C102" s="86">
        <v>1984</v>
      </c>
    </row>
    <row r="103" spans="1:3" x14ac:dyDescent="0.2">
      <c r="A103" s="318" t="s">
        <v>358</v>
      </c>
      <c r="B103" s="320" t="s">
        <v>359</v>
      </c>
      <c r="C103" s="86">
        <v>2006</v>
      </c>
    </row>
    <row r="104" spans="1:3" x14ac:dyDescent="0.2">
      <c r="A104" s="318" t="s">
        <v>360</v>
      </c>
      <c r="B104" s="320" t="s">
        <v>359</v>
      </c>
      <c r="C104" s="86">
        <v>2002</v>
      </c>
    </row>
    <row r="105" spans="1:3" x14ac:dyDescent="0.2">
      <c r="A105" s="318" t="s">
        <v>361</v>
      </c>
      <c r="B105" s="320" t="s">
        <v>359</v>
      </c>
      <c r="C105" s="86">
        <v>2003</v>
      </c>
    </row>
    <row r="106" spans="1:3" x14ac:dyDescent="0.2">
      <c r="A106" s="318" t="s">
        <v>362</v>
      </c>
      <c r="B106" s="320" t="s">
        <v>363</v>
      </c>
      <c r="C106" s="86">
        <v>2008</v>
      </c>
    </row>
    <row r="107" spans="1:3" x14ac:dyDescent="0.2">
      <c r="A107" s="318" t="s">
        <v>364</v>
      </c>
      <c r="B107" s="320" t="s">
        <v>365</v>
      </c>
      <c r="C107" s="86">
        <v>1982</v>
      </c>
    </row>
    <row r="108" spans="1:3" x14ac:dyDescent="0.2">
      <c r="A108" s="318" t="s">
        <v>511</v>
      </c>
      <c r="B108" s="320" t="s">
        <v>365</v>
      </c>
      <c r="C108" s="86">
        <v>1987</v>
      </c>
    </row>
    <row r="109" spans="1:3" x14ac:dyDescent="0.2">
      <c r="A109" s="318" t="s">
        <v>366</v>
      </c>
      <c r="B109" s="320" t="s">
        <v>367</v>
      </c>
      <c r="C109" s="86">
        <v>1994</v>
      </c>
    </row>
    <row r="110" spans="1:3" x14ac:dyDescent="0.2">
      <c r="A110" s="318" t="s">
        <v>368</v>
      </c>
      <c r="B110" s="320" t="s">
        <v>367</v>
      </c>
      <c r="C110" s="86">
        <v>1998</v>
      </c>
    </row>
    <row r="111" spans="1:3" x14ac:dyDescent="0.2">
      <c r="A111" s="318" t="s">
        <v>369</v>
      </c>
      <c r="B111" s="320" t="s">
        <v>367</v>
      </c>
      <c r="C111" s="86">
        <v>1998</v>
      </c>
    </row>
    <row r="112" spans="1:3" x14ac:dyDescent="0.2">
      <c r="A112" s="318" t="s">
        <v>370</v>
      </c>
      <c r="B112" s="320" t="s">
        <v>367</v>
      </c>
      <c r="C112" s="86">
        <v>1995</v>
      </c>
    </row>
    <row r="113" spans="1:3" x14ac:dyDescent="0.2">
      <c r="A113" s="318" t="s">
        <v>371</v>
      </c>
      <c r="B113" s="320" t="s">
        <v>372</v>
      </c>
      <c r="C113" s="86">
        <v>1994</v>
      </c>
    </row>
    <row r="114" spans="1:3" x14ac:dyDescent="0.2">
      <c r="A114" s="318" t="s">
        <v>373</v>
      </c>
      <c r="B114" s="320" t="s">
        <v>372</v>
      </c>
      <c r="C114" s="86">
        <v>2009</v>
      </c>
    </row>
    <row r="115" spans="1:3" x14ac:dyDescent="0.2">
      <c r="A115" s="318" t="s">
        <v>374</v>
      </c>
      <c r="B115" s="320" t="s">
        <v>375</v>
      </c>
      <c r="C115" s="86">
        <v>1991</v>
      </c>
    </row>
    <row r="116" spans="1:3" x14ac:dyDescent="0.2">
      <c r="A116" s="407" t="s">
        <v>389</v>
      </c>
      <c r="B116" s="320" t="s">
        <v>375</v>
      </c>
      <c r="C116" s="86">
        <v>2009</v>
      </c>
    </row>
    <row r="117" spans="1:3" x14ac:dyDescent="0.2">
      <c r="A117" s="407" t="s">
        <v>571</v>
      </c>
      <c r="B117" s="320" t="s">
        <v>375</v>
      </c>
      <c r="C117" s="86">
        <v>2013</v>
      </c>
    </row>
    <row r="118" spans="1:3" x14ac:dyDescent="0.2">
      <c r="A118" s="318" t="s">
        <v>376</v>
      </c>
      <c r="B118" s="320" t="s">
        <v>377</v>
      </c>
      <c r="C118" s="86">
        <v>1990</v>
      </c>
    </row>
    <row r="119" spans="1:3" x14ac:dyDescent="0.2">
      <c r="A119" s="318" t="s">
        <v>378</v>
      </c>
      <c r="B119" s="320" t="s">
        <v>377</v>
      </c>
      <c r="C119" s="86">
        <v>1996</v>
      </c>
    </row>
    <row r="120" spans="1:3" x14ac:dyDescent="0.2">
      <c r="A120" s="318" t="s">
        <v>379</v>
      </c>
      <c r="B120" s="320" t="s">
        <v>377</v>
      </c>
      <c r="C120" s="86">
        <v>1997</v>
      </c>
    </row>
    <row r="121" spans="1:3" x14ac:dyDescent="0.2">
      <c r="A121" s="318" t="s">
        <v>380</v>
      </c>
      <c r="B121" s="320" t="s">
        <v>377</v>
      </c>
      <c r="C121" s="86">
        <v>1999</v>
      </c>
    </row>
    <row r="122" spans="1:3" x14ac:dyDescent="0.2">
      <c r="A122" s="321" t="s">
        <v>381</v>
      </c>
      <c r="B122" s="320" t="s">
        <v>382</v>
      </c>
      <c r="C122" s="86">
        <v>1985</v>
      </c>
    </row>
    <row r="123" spans="1:3" x14ac:dyDescent="0.2">
      <c r="A123" s="321" t="s">
        <v>445</v>
      </c>
      <c r="B123" s="320" t="s">
        <v>382</v>
      </c>
      <c r="C123" s="86">
        <v>2009</v>
      </c>
    </row>
    <row r="124" spans="1:3" ht="13.5" thickBot="1" x14ac:dyDescent="0.25">
      <c r="A124" s="321" t="s">
        <v>383</v>
      </c>
      <c r="B124" s="320" t="s">
        <v>382</v>
      </c>
      <c r="C124" s="86">
        <v>1985</v>
      </c>
    </row>
    <row r="125" spans="1:3" s="62" customFormat="1" ht="39.75" thickBot="1" x14ac:dyDescent="0.25">
      <c r="A125" s="315" t="s">
        <v>392</v>
      </c>
      <c r="B125" s="316" t="s">
        <v>395</v>
      </c>
      <c r="C125" s="317" t="s">
        <v>394</v>
      </c>
    </row>
    <row r="126" spans="1:3" x14ac:dyDescent="0.2">
      <c r="A126" s="407" t="s">
        <v>385</v>
      </c>
      <c r="B126" s="322" t="s">
        <v>386</v>
      </c>
      <c r="C126" s="86">
        <v>2009</v>
      </c>
    </row>
    <row r="127" spans="1:3" x14ac:dyDescent="0.2">
      <c r="A127" s="407" t="s">
        <v>512</v>
      </c>
      <c r="B127" s="322" t="s">
        <v>433</v>
      </c>
      <c r="C127" s="86">
        <v>2011</v>
      </c>
    </row>
    <row r="128" spans="1:3" x14ac:dyDescent="0.2">
      <c r="A128" s="318" t="s">
        <v>449</v>
      </c>
      <c r="B128" s="322" t="s">
        <v>513</v>
      </c>
      <c r="C128" s="86">
        <v>2009</v>
      </c>
    </row>
    <row r="129" spans="1:5" x14ac:dyDescent="0.2">
      <c r="A129" s="318" t="s">
        <v>514</v>
      </c>
      <c r="B129" s="322" t="s">
        <v>127</v>
      </c>
      <c r="C129" s="86">
        <v>2012</v>
      </c>
    </row>
    <row r="130" spans="1:5" x14ac:dyDescent="0.2">
      <c r="A130" s="407" t="s">
        <v>129</v>
      </c>
      <c r="B130" s="323" t="s">
        <v>128</v>
      </c>
      <c r="C130" s="86">
        <v>1983</v>
      </c>
    </row>
    <row r="131" spans="1:5" ht="13.5" thickBot="1" x14ac:dyDescent="0.25">
      <c r="A131" s="430" t="s">
        <v>572</v>
      </c>
      <c r="B131" s="324" t="s">
        <v>573</v>
      </c>
      <c r="C131" s="325">
        <v>2012</v>
      </c>
    </row>
    <row r="133" spans="1:5" ht="15" x14ac:dyDescent="0.25">
      <c r="A133" s="288" t="s">
        <v>408</v>
      </c>
      <c r="B133" s="289"/>
      <c r="C133" s="289"/>
      <c r="D133" s="289"/>
      <c r="E133" s="340"/>
    </row>
    <row r="134" spans="1:5" ht="15" x14ac:dyDescent="0.25">
      <c r="A134" s="339" t="s">
        <v>481</v>
      </c>
      <c r="B134" s="340"/>
      <c r="C134" s="290"/>
      <c r="D134" s="341"/>
      <c r="E134" s="340"/>
    </row>
    <row r="135" spans="1:5" ht="15" x14ac:dyDescent="0.25">
      <c r="A135" s="392" t="s">
        <v>482</v>
      </c>
      <c r="B135" s="340"/>
      <c r="C135" s="290"/>
      <c r="D135" s="341"/>
      <c r="E135" s="340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opLeftCell="A75" workbookViewId="0">
      <selection sqref="A1:G1"/>
    </sheetView>
  </sheetViews>
  <sheetFormatPr baseColWidth="10" defaultColWidth="11.42578125" defaultRowHeight="12.75" x14ac:dyDescent="0.2"/>
  <cols>
    <col min="1" max="1" width="20.7109375" style="17" bestFit="1" customWidth="1"/>
    <col min="2" max="2" width="20.5703125" style="17" customWidth="1"/>
    <col min="3" max="3" width="33" style="17" customWidth="1"/>
    <col min="4" max="4" width="27.85546875" style="17" customWidth="1"/>
    <col min="5" max="5" width="23.42578125" style="17" customWidth="1"/>
    <col min="6" max="16384" width="11.42578125" style="17"/>
  </cols>
  <sheetData>
    <row r="1" spans="1:7" ht="57.75" customHeight="1" thickBot="1" x14ac:dyDescent="0.25">
      <c r="A1" s="470" t="s">
        <v>221</v>
      </c>
      <c r="B1" s="471"/>
      <c r="C1" s="471"/>
      <c r="D1" s="471"/>
      <c r="E1" s="471"/>
      <c r="F1" s="471"/>
      <c r="G1" s="472"/>
    </row>
    <row r="2" spans="1:7" ht="15.75" customHeight="1" x14ac:dyDescent="0.2"/>
    <row r="4" spans="1:7" ht="13.5" thickBot="1" x14ac:dyDescent="0.25"/>
    <row r="5" spans="1:7" ht="51.75" thickBot="1" x14ac:dyDescent="0.25">
      <c r="A5" s="264" t="s">
        <v>145</v>
      </c>
      <c r="B5" s="262" t="s">
        <v>146</v>
      </c>
      <c r="C5" s="262" t="s">
        <v>147</v>
      </c>
      <c r="D5" s="262" t="s">
        <v>148</v>
      </c>
      <c r="E5" s="263" t="s">
        <v>149</v>
      </c>
    </row>
    <row r="6" spans="1:7" x14ac:dyDescent="0.2">
      <c r="A6" s="265" t="s">
        <v>546</v>
      </c>
      <c r="B6" s="258">
        <v>0</v>
      </c>
      <c r="C6" s="259">
        <v>1.6700000000000002</v>
      </c>
      <c r="D6" s="259">
        <v>0</v>
      </c>
      <c r="E6" s="266">
        <v>68</v>
      </c>
    </row>
    <row r="7" spans="1:7" x14ac:dyDescent="0.2">
      <c r="A7" s="265" t="s">
        <v>150</v>
      </c>
      <c r="B7" s="260">
        <v>55.7</v>
      </c>
      <c r="C7" s="261">
        <v>0</v>
      </c>
      <c r="D7" s="261">
        <v>63.7</v>
      </c>
      <c r="E7" s="267">
        <v>0</v>
      </c>
    </row>
    <row r="8" spans="1:7" x14ac:dyDescent="0.2">
      <c r="A8" s="265" t="s">
        <v>29</v>
      </c>
      <c r="B8" s="260">
        <v>5.9</v>
      </c>
      <c r="C8" s="261">
        <v>1.4</v>
      </c>
      <c r="D8" s="261">
        <v>0</v>
      </c>
      <c r="E8" s="267">
        <v>13.399999999999999</v>
      </c>
    </row>
    <row r="9" spans="1:7" x14ac:dyDescent="0.2">
      <c r="A9" s="265" t="s">
        <v>30</v>
      </c>
      <c r="B9" s="260">
        <v>102.29429999999999</v>
      </c>
      <c r="C9" s="261">
        <v>0</v>
      </c>
      <c r="D9" s="261">
        <v>9.7647699999999986</v>
      </c>
      <c r="E9" s="267">
        <v>11.688849999999999</v>
      </c>
    </row>
    <row r="10" spans="1:7" x14ac:dyDescent="0.2">
      <c r="A10" s="265" t="s">
        <v>436</v>
      </c>
      <c r="B10" s="260">
        <v>0.441</v>
      </c>
      <c r="C10" s="261">
        <v>0</v>
      </c>
      <c r="D10" s="261">
        <v>0</v>
      </c>
      <c r="E10" s="267">
        <v>1.8759999999999999</v>
      </c>
    </row>
    <row r="11" spans="1:7" x14ac:dyDescent="0.2">
      <c r="A11" s="268" t="s">
        <v>31</v>
      </c>
      <c r="B11" s="260">
        <v>187.6</v>
      </c>
      <c r="C11" s="261">
        <v>0</v>
      </c>
      <c r="D11" s="261">
        <v>10.100000000000001</v>
      </c>
      <c r="E11" s="267">
        <v>0</v>
      </c>
    </row>
    <row r="12" spans="1:7" x14ac:dyDescent="0.2">
      <c r="A12" s="265" t="s">
        <v>32</v>
      </c>
      <c r="B12" s="260">
        <v>3.0333899999999998</v>
      </c>
      <c r="C12" s="261">
        <v>0</v>
      </c>
      <c r="D12" s="261">
        <v>0.179177</v>
      </c>
      <c r="E12" s="267">
        <v>0</v>
      </c>
    </row>
    <row r="13" spans="1:7" x14ac:dyDescent="0.2">
      <c r="A13" s="265" t="s">
        <v>33</v>
      </c>
      <c r="B13" s="260">
        <v>156.9</v>
      </c>
      <c r="C13" s="261">
        <v>12.284600000000001</v>
      </c>
      <c r="D13" s="261">
        <v>15.499999999999998</v>
      </c>
      <c r="E13" s="267">
        <v>4.75</v>
      </c>
    </row>
    <row r="14" spans="1:7" x14ac:dyDescent="0.2">
      <c r="A14" s="265" t="s">
        <v>437</v>
      </c>
      <c r="B14" s="260">
        <v>9.4</v>
      </c>
      <c r="C14" s="261">
        <v>0</v>
      </c>
      <c r="D14" s="261">
        <v>0.30080000000000001</v>
      </c>
      <c r="E14" s="267">
        <v>0</v>
      </c>
    </row>
    <row r="15" spans="1:7" x14ac:dyDescent="0.2">
      <c r="A15" s="265" t="s">
        <v>491</v>
      </c>
      <c r="B15" s="260">
        <v>8.9</v>
      </c>
      <c r="C15" s="261">
        <v>0</v>
      </c>
      <c r="D15" s="261">
        <v>0.72089999999999999</v>
      </c>
      <c r="E15" s="267">
        <v>0</v>
      </c>
    </row>
    <row r="16" spans="1:7" x14ac:dyDescent="0.2">
      <c r="A16" s="265" t="s">
        <v>151</v>
      </c>
      <c r="B16" s="260">
        <v>4.5</v>
      </c>
      <c r="C16" s="261">
        <v>0</v>
      </c>
      <c r="D16" s="261">
        <v>10.8</v>
      </c>
      <c r="E16" s="267">
        <v>0</v>
      </c>
    </row>
    <row r="17" spans="1:5" x14ac:dyDescent="0.2">
      <c r="A17" s="265" t="s">
        <v>34</v>
      </c>
      <c r="B17" s="260">
        <v>212</v>
      </c>
      <c r="C17" s="261">
        <v>0</v>
      </c>
      <c r="D17" s="261">
        <v>11.8</v>
      </c>
      <c r="E17" s="267">
        <v>0</v>
      </c>
    </row>
    <row r="18" spans="1:5" x14ac:dyDescent="0.2">
      <c r="A18" s="265" t="s">
        <v>152</v>
      </c>
      <c r="B18" s="260">
        <v>16.3</v>
      </c>
      <c r="C18" s="261">
        <v>0</v>
      </c>
      <c r="D18" s="261">
        <v>5</v>
      </c>
      <c r="E18" s="267">
        <v>0</v>
      </c>
    </row>
    <row r="19" spans="1:5" x14ac:dyDescent="0.2">
      <c r="A19" s="265" t="s">
        <v>492</v>
      </c>
      <c r="B19" s="260">
        <v>69.400000000000006</v>
      </c>
      <c r="C19" s="261">
        <v>0</v>
      </c>
      <c r="D19" s="261">
        <v>7.8</v>
      </c>
      <c r="E19" s="267">
        <v>0</v>
      </c>
    </row>
    <row r="20" spans="1:5" x14ac:dyDescent="0.2">
      <c r="A20" s="265" t="s">
        <v>35</v>
      </c>
      <c r="B20" s="260">
        <v>1137.3</v>
      </c>
      <c r="C20" s="261">
        <v>0</v>
      </c>
      <c r="D20" s="261">
        <v>302.10000000000002</v>
      </c>
      <c r="E20" s="267">
        <v>0</v>
      </c>
    </row>
    <row r="21" spans="1:5" x14ac:dyDescent="0.2">
      <c r="A21" s="265" t="s">
        <v>36</v>
      </c>
      <c r="B21" s="260">
        <v>438.80500000000001</v>
      </c>
      <c r="C21" s="261">
        <v>0</v>
      </c>
      <c r="D21" s="261">
        <v>118.931</v>
      </c>
      <c r="E21" s="267">
        <v>0</v>
      </c>
    </row>
    <row r="22" spans="1:5" x14ac:dyDescent="0.2">
      <c r="A22" s="265" t="s">
        <v>37</v>
      </c>
      <c r="B22" s="260">
        <v>48.66</v>
      </c>
      <c r="C22" s="261">
        <v>0</v>
      </c>
      <c r="D22" s="261">
        <v>17.34</v>
      </c>
      <c r="E22" s="267">
        <v>0</v>
      </c>
    </row>
    <row r="23" spans="1:5" x14ac:dyDescent="0.2">
      <c r="A23" s="265" t="s">
        <v>38</v>
      </c>
      <c r="B23" s="260">
        <v>1.538</v>
      </c>
      <c r="C23" s="261">
        <v>0</v>
      </c>
      <c r="D23" s="261">
        <v>0</v>
      </c>
      <c r="E23" s="267">
        <v>9.1999999999999998E-2</v>
      </c>
    </row>
    <row r="24" spans="1:5" x14ac:dyDescent="0.2">
      <c r="A24" s="265" t="s">
        <v>39</v>
      </c>
      <c r="B24" s="260">
        <v>70.790000000000006</v>
      </c>
      <c r="C24" s="261">
        <v>0</v>
      </c>
      <c r="D24" s="261">
        <v>9.4849999999999994</v>
      </c>
      <c r="E24" s="267">
        <v>11.392999999999999</v>
      </c>
    </row>
    <row r="25" spans="1:5" x14ac:dyDescent="0.2">
      <c r="A25" s="265" t="s">
        <v>543</v>
      </c>
      <c r="B25" s="260">
        <v>5.7</v>
      </c>
      <c r="C25" s="261">
        <v>0</v>
      </c>
      <c r="D25" s="261">
        <v>0.8</v>
      </c>
      <c r="E25" s="267">
        <v>0.4</v>
      </c>
    </row>
    <row r="26" spans="1:5" x14ac:dyDescent="0.2">
      <c r="A26" s="265" t="s">
        <v>153</v>
      </c>
      <c r="B26" s="260">
        <v>0</v>
      </c>
      <c r="C26" s="261">
        <v>0.8</v>
      </c>
      <c r="D26" s="261">
        <v>0</v>
      </c>
      <c r="E26" s="267">
        <v>150.19999999999999</v>
      </c>
    </row>
    <row r="27" spans="1:5" x14ac:dyDescent="0.2">
      <c r="A27" s="265" t="s">
        <v>154</v>
      </c>
      <c r="B27" s="260">
        <v>34</v>
      </c>
      <c r="C27" s="261">
        <v>0</v>
      </c>
      <c r="D27" s="261">
        <v>6.5</v>
      </c>
      <c r="E27" s="267">
        <v>0</v>
      </c>
    </row>
    <row r="28" spans="1:5" x14ac:dyDescent="0.2">
      <c r="A28" s="265" t="s">
        <v>155</v>
      </c>
      <c r="B28" s="260">
        <v>10.5</v>
      </c>
      <c r="C28" s="261">
        <v>1.26</v>
      </c>
      <c r="D28" s="261">
        <v>1.67</v>
      </c>
      <c r="E28" s="267">
        <v>3.17</v>
      </c>
    </row>
    <row r="29" spans="1:5" x14ac:dyDescent="0.2">
      <c r="A29" s="265" t="s">
        <v>40</v>
      </c>
      <c r="B29" s="260">
        <v>8.456999999999999</v>
      </c>
      <c r="C29" s="261">
        <v>0.71799999999999997</v>
      </c>
      <c r="D29" s="261">
        <v>2.2879999999999998</v>
      </c>
      <c r="E29" s="267">
        <v>0.95799999999999996</v>
      </c>
    </row>
    <row r="30" spans="1:5" x14ac:dyDescent="0.2">
      <c r="A30" s="265" t="s">
        <v>552</v>
      </c>
      <c r="B30" s="260">
        <v>26.5</v>
      </c>
      <c r="C30" s="261">
        <v>11.7</v>
      </c>
      <c r="D30" s="261">
        <v>5.2</v>
      </c>
      <c r="E30" s="267">
        <v>21.2</v>
      </c>
    </row>
    <row r="31" spans="1:5" x14ac:dyDescent="0.2">
      <c r="A31" s="265" t="s">
        <v>41</v>
      </c>
      <c r="B31" s="260">
        <v>39.42</v>
      </c>
      <c r="C31" s="261">
        <v>12.807399999999998</v>
      </c>
      <c r="D31" s="261">
        <v>7.5689419999999998</v>
      </c>
      <c r="E31" s="267">
        <v>47.809999999999995</v>
      </c>
    </row>
    <row r="32" spans="1:5" x14ac:dyDescent="0.2">
      <c r="A32" s="265" t="s">
        <v>42</v>
      </c>
      <c r="B32" s="260">
        <v>19.7</v>
      </c>
      <c r="C32" s="261">
        <v>0</v>
      </c>
      <c r="D32" s="261">
        <v>1.2</v>
      </c>
      <c r="E32" s="267">
        <v>0</v>
      </c>
    </row>
    <row r="33" spans="1:5" x14ac:dyDescent="0.2">
      <c r="A33" s="265" t="s">
        <v>156</v>
      </c>
      <c r="B33" s="260">
        <v>92.8</v>
      </c>
      <c r="C33" s="261">
        <v>0</v>
      </c>
      <c r="D33" s="261">
        <v>12.399000000000001</v>
      </c>
      <c r="E33" s="267">
        <v>7.8</v>
      </c>
    </row>
    <row r="34" spans="1:5" x14ac:dyDescent="0.2">
      <c r="A34" s="265" t="s">
        <v>43</v>
      </c>
      <c r="B34" s="260">
        <v>220</v>
      </c>
      <c r="C34" s="261">
        <v>0</v>
      </c>
      <c r="D34" s="261">
        <v>3.2559999999999998</v>
      </c>
      <c r="E34" s="267">
        <v>0</v>
      </c>
    </row>
    <row r="35" spans="1:5" x14ac:dyDescent="0.2">
      <c r="A35" s="265" t="s">
        <v>157</v>
      </c>
      <c r="B35" s="260">
        <v>36.206499999999998</v>
      </c>
      <c r="C35" s="261">
        <v>11.71712</v>
      </c>
      <c r="D35" s="261">
        <v>12.0472</v>
      </c>
      <c r="E35" s="267">
        <v>17.02797</v>
      </c>
    </row>
    <row r="36" spans="1:5" x14ac:dyDescent="0.2">
      <c r="A36" s="265" t="s">
        <v>44</v>
      </c>
      <c r="B36" s="260">
        <v>609.6</v>
      </c>
      <c r="C36" s="261">
        <v>0</v>
      </c>
      <c r="D36" s="261">
        <v>70.386440000000007</v>
      </c>
      <c r="E36" s="267">
        <v>0</v>
      </c>
    </row>
    <row r="37" spans="1:5" x14ac:dyDescent="0.2">
      <c r="A37" s="265" t="s">
        <v>45</v>
      </c>
      <c r="B37" s="260">
        <v>161.40000000000003</v>
      </c>
      <c r="C37" s="261">
        <v>43</v>
      </c>
      <c r="D37" s="261">
        <v>36.700000000000003</v>
      </c>
      <c r="E37" s="267">
        <v>116.54700000000001</v>
      </c>
    </row>
    <row r="38" spans="1:5" x14ac:dyDescent="0.2">
      <c r="A38" s="265" t="s">
        <v>46</v>
      </c>
      <c r="B38" s="260">
        <v>0</v>
      </c>
      <c r="C38" s="261">
        <v>14.748000000000001</v>
      </c>
      <c r="D38" s="261">
        <v>0</v>
      </c>
      <c r="E38" s="267">
        <v>18.059999999999999</v>
      </c>
    </row>
    <row r="39" spans="1:5" x14ac:dyDescent="0.2">
      <c r="A39" s="265" t="s">
        <v>47</v>
      </c>
      <c r="B39" s="260">
        <v>90.2</v>
      </c>
      <c r="C39" s="261">
        <v>8.8619000000000003</v>
      </c>
      <c r="D39" s="261">
        <v>17.803100000000001</v>
      </c>
      <c r="E39" s="267">
        <v>0</v>
      </c>
    </row>
    <row r="40" spans="1:5" x14ac:dyDescent="0.2">
      <c r="A40" s="265" t="s">
        <v>98</v>
      </c>
      <c r="B40" s="260">
        <v>432</v>
      </c>
      <c r="C40" s="261">
        <v>7.6000000000000005</v>
      </c>
      <c r="D40" s="261">
        <v>36.4</v>
      </c>
      <c r="E40" s="267">
        <v>51.699999999999996</v>
      </c>
    </row>
    <row r="41" spans="1:5" x14ac:dyDescent="0.2">
      <c r="A41" s="265" t="s">
        <v>48</v>
      </c>
      <c r="B41" s="260">
        <v>0</v>
      </c>
      <c r="C41" s="261">
        <v>10.7</v>
      </c>
      <c r="D41" s="261">
        <v>0</v>
      </c>
      <c r="E41" s="267">
        <v>61.4</v>
      </c>
    </row>
    <row r="42" spans="1:5" x14ac:dyDescent="0.2">
      <c r="A42" s="265" t="s">
        <v>49</v>
      </c>
      <c r="B42" s="260">
        <v>93.216999999999999</v>
      </c>
      <c r="C42" s="261">
        <v>0</v>
      </c>
      <c r="D42" s="261">
        <v>13.482799999999999</v>
      </c>
      <c r="E42" s="267">
        <v>0</v>
      </c>
    </row>
    <row r="43" spans="1:5" x14ac:dyDescent="0.2">
      <c r="A43" s="265" t="s">
        <v>50</v>
      </c>
      <c r="B43" s="260">
        <v>0</v>
      </c>
      <c r="C43" s="261">
        <v>9.3000000000000007</v>
      </c>
      <c r="D43" s="261">
        <v>0</v>
      </c>
      <c r="E43" s="267">
        <v>22.7</v>
      </c>
    </row>
    <row r="44" spans="1:5" x14ac:dyDescent="0.2">
      <c r="A44" s="265" t="s">
        <v>438</v>
      </c>
      <c r="B44" s="260">
        <v>8.9442400000000006</v>
      </c>
      <c r="C44" s="261">
        <v>0</v>
      </c>
      <c r="D44" s="261">
        <v>1.67201</v>
      </c>
      <c r="E44" s="267">
        <v>0</v>
      </c>
    </row>
    <row r="45" spans="1:5" x14ac:dyDescent="0.2">
      <c r="A45" s="265" t="s">
        <v>490</v>
      </c>
      <c r="B45" s="260">
        <v>0</v>
      </c>
      <c r="C45" s="261">
        <v>1.9179999999999999E-2</v>
      </c>
      <c r="D45" s="261">
        <v>0</v>
      </c>
      <c r="E45" s="267">
        <v>0.21240800000000001</v>
      </c>
    </row>
    <row r="46" spans="1:5" x14ac:dyDescent="0.2">
      <c r="A46" s="265" t="s">
        <v>574</v>
      </c>
      <c r="B46" s="260">
        <v>41.5</v>
      </c>
      <c r="C46" s="261">
        <v>1.2</v>
      </c>
      <c r="D46" s="261">
        <v>6.57</v>
      </c>
      <c r="E46" s="267">
        <v>4.13</v>
      </c>
    </row>
    <row r="47" spans="1:5" x14ac:dyDescent="0.2">
      <c r="A47" s="265" t="s">
        <v>493</v>
      </c>
      <c r="B47" s="260">
        <v>11.2</v>
      </c>
      <c r="C47" s="261">
        <v>0</v>
      </c>
      <c r="D47" s="261">
        <v>1.1000000000000001</v>
      </c>
      <c r="E47" s="267">
        <v>0</v>
      </c>
    </row>
    <row r="48" spans="1:5" x14ac:dyDescent="0.2">
      <c r="A48" s="265" t="s">
        <v>51</v>
      </c>
      <c r="B48" s="260">
        <v>43.8</v>
      </c>
      <c r="C48" s="261">
        <v>0</v>
      </c>
      <c r="D48" s="261">
        <v>2.4</v>
      </c>
      <c r="E48" s="267">
        <v>0.4</v>
      </c>
    </row>
    <row r="49" spans="1:5" x14ac:dyDescent="0.2">
      <c r="A49" s="265" t="s">
        <v>439</v>
      </c>
      <c r="B49" s="260">
        <v>29.762599999999999</v>
      </c>
      <c r="C49" s="261">
        <v>0</v>
      </c>
      <c r="D49" s="261">
        <v>3.5562700000000005</v>
      </c>
      <c r="E49" s="267">
        <v>0</v>
      </c>
    </row>
    <row r="50" spans="1:5" x14ac:dyDescent="0.2">
      <c r="A50" s="265" t="s">
        <v>52</v>
      </c>
      <c r="B50" s="260">
        <v>70.400000000000006</v>
      </c>
      <c r="C50" s="261">
        <v>0</v>
      </c>
      <c r="D50" s="261">
        <v>0</v>
      </c>
      <c r="E50" s="267">
        <v>71.5</v>
      </c>
    </row>
    <row r="51" spans="1:5" x14ac:dyDescent="0.2">
      <c r="A51" s="265" t="s">
        <v>53</v>
      </c>
      <c r="B51" s="260">
        <v>65.092200000000005</v>
      </c>
      <c r="C51" s="261">
        <v>0</v>
      </c>
      <c r="D51" s="261">
        <v>0</v>
      </c>
      <c r="E51" s="267">
        <v>138.1</v>
      </c>
    </row>
    <row r="52" spans="1:5" x14ac:dyDescent="0.2">
      <c r="A52" s="265" t="s">
        <v>158</v>
      </c>
      <c r="B52" s="260">
        <v>4.2</v>
      </c>
      <c r="C52" s="261">
        <v>1.5100000000000001E-2</v>
      </c>
      <c r="D52" s="261">
        <v>7.3</v>
      </c>
      <c r="E52" s="267">
        <v>0</v>
      </c>
    </row>
    <row r="53" spans="1:5" x14ac:dyDescent="0.2">
      <c r="A53" s="265" t="s">
        <v>494</v>
      </c>
      <c r="B53" s="260">
        <v>18</v>
      </c>
      <c r="C53" s="261">
        <v>8.2899999999999991</v>
      </c>
      <c r="D53" s="261">
        <v>0.8</v>
      </c>
      <c r="E53" s="267">
        <v>27.61</v>
      </c>
    </row>
    <row r="54" spans="1:5" x14ac:dyDescent="0.2">
      <c r="A54" s="265" t="s">
        <v>159</v>
      </c>
      <c r="B54" s="260">
        <v>0</v>
      </c>
      <c r="C54" s="261">
        <v>0</v>
      </c>
      <c r="D54" s="261">
        <v>0</v>
      </c>
      <c r="E54" s="267">
        <v>20</v>
      </c>
    </row>
    <row r="55" spans="1:5" x14ac:dyDescent="0.2">
      <c r="A55" s="265" t="s">
        <v>54</v>
      </c>
      <c r="B55" s="260">
        <v>0</v>
      </c>
      <c r="C55" s="261">
        <v>17.899999999999999</v>
      </c>
      <c r="D55" s="261">
        <v>0</v>
      </c>
      <c r="E55" s="267">
        <v>41.1</v>
      </c>
    </row>
    <row r="56" spans="1:5" x14ac:dyDescent="0.2">
      <c r="A56" s="265" t="s">
        <v>160</v>
      </c>
      <c r="B56" s="260">
        <v>15.9</v>
      </c>
      <c r="C56" s="261">
        <v>0</v>
      </c>
      <c r="D56" s="261">
        <v>0</v>
      </c>
      <c r="E56" s="267">
        <v>3.2</v>
      </c>
    </row>
    <row r="57" spans="1:5" x14ac:dyDescent="0.2">
      <c r="A57" s="265" t="s">
        <v>55</v>
      </c>
      <c r="B57" s="260">
        <v>36</v>
      </c>
      <c r="C57" s="261">
        <v>0</v>
      </c>
      <c r="D57" s="261">
        <v>16</v>
      </c>
      <c r="E57" s="267">
        <v>0</v>
      </c>
    </row>
    <row r="58" spans="1:5" x14ac:dyDescent="0.2">
      <c r="A58" s="265" t="s">
        <v>56</v>
      </c>
      <c r="B58" s="260">
        <v>27</v>
      </c>
      <c r="C58" s="261">
        <v>0</v>
      </c>
      <c r="D58" s="261">
        <v>2.7</v>
      </c>
      <c r="E58" s="267">
        <v>0</v>
      </c>
    </row>
    <row r="59" spans="1:5" x14ac:dyDescent="0.2">
      <c r="A59" s="265" t="s">
        <v>57</v>
      </c>
      <c r="B59" s="260">
        <v>131.69999999999999</v>
      </c>
      <c r="C59" s="261">
        <v>8.5</v>
      </c>
      <c r="D59" s="261">
        <v>28.799999999999997</v>
      </c>
      <c r="E59" s="267">
        <v>17.200000000000003</v>
      </c>
    </row>
    <row r="60" spans="1:5" x14ac:dyDescent="0.2">
      <c r="A60" s="265" t="s">
        <v>161</v>
      </c>
      <c r="B60" s="260">
        <v>0</v>
      </c>
      <c r="C60" s="261">
        <v>0.15</v>
      </c>
      <c r="D60" s="261">
        <v>0</v>
      </c>
      <c r="E60" s="267">
        <v>35.1</v>
      </c>
    </row>
    <row r="61" spans="1:5" x14ac:dyDescent="0.2">
      <c r="A61" s="265" t="s">
        <v>58</v>
      </c>
      <c r="B61" s="260">
        <v>157</v>
      </c>
      <c r="C61" s="261">
        <v>1.8</v>
      </c>
      <c r="D61" s="261">
        <v>18.3</v>
      </c>
      <c r="E61" s="267">
        <v>11.5</v>
      </c>
    </row>
    <row r="62" spans="1:5" x14ac:dyDescent="0.2">
      <c r="A62" s="265" t="s">
        <v>162</v>
      </c>
      <c r="B62" s="260">
        <v>13.2</v>
      </c>
      <c r="C62" s="261">
        <v>0</v>
      </c>
      <c r="D62" s="261">
        <v>0</v>
      </c>
      <c r="E62" s="267">
        <v>37.299999999999997</v>
      </c>
    </row>
    <row r="63" spans="1:5" x14ac:dyDescent="0.2">
      <c r="A63" s="265" t="s">
        <v>59</v>
      </c>
      <c r="B63" s="260">
        <v>0</v>
      </c>
      <c r="C63" s="261">
        <v>33.311</v>
      </c>
      <c r="D63" s="261">
        <v>0</v>
      </c>
      <c r="E63" s="267">
        <v>389.3</v>
      </c>
    </row>
    <row r="64" spans="1:5" x14ac:dyDescent="0.2">
      <c r="A64" s="265" t="s">
        <v>60</v>
      </c>
      <c r="B64" s="260">
        <v>633.25237000000004</v>
      </c>
      <c r="C64" s="261">
        <v>27.197770000000002</v>
      </c>
      <c r="D64" s="261">
        <v>98.742309999999989</v>
      </c>
      <c r="E64" s="267">
        <v>112.54182000000002</v>
      </c>
    </row>
    <row r="65" spans="1:5" x14ac:dyDescent="0.2">
      <c r="A65" s="265" t="s">
        <v>61</v>
      </c>
      <c r="B65" s="260">
        <v>242.49999999999997</v>
      </c>
      <c r="C65" s="261">
        <v>1.1100000000000001</v>
      </c>
      <c r="D65" s="261">
        <v>32.300000000000004</v>
      </c>
      <c r="E65" s="267">
        <v>13.800000000000006</v>
      </c>
    </row>
    <row r="66" spans="1:5" x14ac:dyDescent="0.2">
      <c r="A66" s="265" t="s">
        <v>62</v>
      </c>
      <c r="B66" s="260">
        <v>84.6</v>
      </c>
      <c r="C66" s="261">
        <v>0</v>
      </c>
      <c r="D66" s="261">
        <v>7.343</v>
      </c>
      <c r="E66" s="267">
        <v>0</v>
      </c>
    </row>
    <row r="67" spans="1:5" x14ac:dyDescent="0.2">
      <c r="A67" s="265" t="s">
        <v>99</v>
      </c>
      <c r="B67" s="260">
        <v>5.75</v>
      </c>
      <c r="C67" s="261">
        <v>4.83</v>
      </c>
      <c r="D67" s="261">
        <v>2.1</v>
      </c>
      <c r="E67" s="267">
        <v>3.72</v>
      </c>
    </row>
    <row r="68" spans="1:5" x14ac:dyDescent="0.2">
      <c r="A68" s="265" t="s">
        <v>63</v>
      </c>
      <c r="B68" s="260">
        <v>0</v>
      </c>
      <c r="C68" s="261">
        <v>1.63303</v>
      </c>
      <c r="D68" s="261">
        <v>0</v>
      </c>
      <c r="E68" s="267">
        <v>3.5977299999999999</v>
      </c>
    </row>
    <row r="69" spans="1:5" x14ac:dyDescent="0.2">
      <c r="A69" s="265" t="s">
        <v>64</v>
      </c>
      <c r="B69" s="260">
        <v>37.5</v>
      </c>
      <c r="C69" s="261">
        <v>0</v>
      </c>
      <c r="D69" s="261">
        <v>1.5</v>
      </c>
      <c r="E69" s="267">
        <v>0</v>
      </c>
    </row>
    <row r="70" spans="1:5" x14ac:dyDescent="0.2">
      <c r="A70" s="265" t="s">
        <v>65</v>
      </c>
      <c r="B70" s="260">
        <v>0</v>
      </c>
      <c r="C70" s="261">
        <v>24.299999999999997</v>
      </c>
      <c r="D70" s="261">
        <v>3.1</v>
      </c>
      <c r="E70" s="267">
        <v>6.4</v>
      </c>
    </row>
    <row r="71" spans="1:5" x14ac:dyDescent="0.2">
      <c r="A71" s="265" t="s">
        <v>163</v>
      </c>
      <c r="B71" s="260">
        <v>52.573053000000002</v>
      </c>
      <c r="C71" s="261">
        <v>0</v>
      </c>
      <c r="D71" s="261">
        <v>8.4738700000000016</v>
      </c>
      <c r="E71" s="267">
        <v>84.319690000000008</v>
      </c>
    </row>
    <row r="72" spans="1:5" x14ac:dyDescent="0.2">
      <c r="A72" s="265" t="s">
        <v>66</v>
      </c>
      <c r="B72" s="260">
        <v>4.6884399999999999</v>
      </c>
      <c r="C72" s="261">
        <v>0</v>
      </c>
      <c r="D72" s="261">
        <v>0</v>
      </c>
      <c r="E72" s="267">
        <v>15.924239999999999</v>
      </c>
    </row>
    <row r="73" spans="1:5" x14ac:dyDescent="0.2">
      <c r="A73" s="265" t="s">
        <v>495</v>
      </c>
      <c r="B73" s="260">
        <v>30.745000000000001</v>
      </c>
      <c r="C73" s="261">
        <v>0</v>
      </c>
      <c r="D73" s="261">
        <v>2.36</v>
      </c>
      <c r="E73" s="267">
        <v>0.25800000000000001</v>
      </c>
    </row>
    <row r="74" spans="1:5" x14ac:dyDescent="0.2">
      <c r="A74" s="399" t="s">
        <v>100</v>
      </c>
      <c r="B74" s="400">
        <v>0</v>
      </c>
      <c r="C74" s="401">
        <v>77.599999999999994</v>
      </c>
      <c r="D74" s="401">
        <v>0</v>
      </c>
      <c r="E74" s="402">
        <v>181.2</v>
      </c>
    </row>
    <row r="75" spans="1:5" x14ac:dyDescent="0.2">
      <c r="A75" s="265" t="s">
        <v>101</v>
      </c>
      <c r="B75" s="260">
        <v>0</v>
      </c>
      <c r="C75" s="261">
        <v>76.840400000000017</v>
      </c>
      <c r="D75" s="261">
        <v>0</v>
      </c>
      <c r="E75" s="267">
        <v>90.24</v>
      </c>
    </row>
    <row r="76" spans="1:5" x14ac:dyDescent="0.2">
      <c r="A76" s="265" t="s">
        <v>68</v>
      </c>
      <c r="B76" s="260">
        <v>532.1</v>
      </c>
      <c r="C76" s="261">
        <v>0</v>
      </c>
      <c r="D76" s="261">
        <v>57</v>
      </c>
      <c r="E76" s="267">
        <v>0</v>
      </c>
    </row>
    <row r="77" spans="1:5" x14ac:dyDescent="0.2">
      <c r="A77" s="265" t="s">
        <v>69</v>
      </c>
      <c r="B77" s="260">
        <v>0</v>
      </c>
      <c r="C77" s="261">
        <v>35.6</v>
      </c>
      <c r="D77" s="261">
        <v>7.2</v>
      </c>
      <c r="E77" s="267">
        <v>328</v>
      </c>
    </row>
    <row r="78" spans="1:5" x14ac:dyDescent="0.2">
      <c r="A78" s="265" t="s">
        <v>70</v>
      </c>
      <c r="B78" s="260">
        <v>859.81590000000006</v>
      </c>
      <c r="C78" s="261">
        <v>0</v>
      </c>
      <c r="D78" s="261">
        <v>153.53650999999999</v>
      </c>
      <c r="E78" s="267">
        <v>0</v>
      </c>
    </row>
    <row r="79" spans="1:5" x14ac:dyDescent="0.2">
      <c r="A79" s="265" t="s">
        <v>71</v>
      </c>
      <c r="B79" s="260">
        <v>72.8</v>
      </c>
      <c r="C79" s="261">
        <v>0</v>
      </c>
      <c r="D79" s="261">
        <v>5.3796600000000003</v>
      </c>
      <c r="E79" s="267">
        <v>0</v>
      </c>
    </row>
    <row r="80" spans="1:5" x14ac:dyDescent="0.2">
      <c r="A80" s="265" t="s">
        <v>72</v>
      </c>
      <c r="B80" s="260">
        <v>65.2</v>
      </c>
      <c r="C80" s="261">
        <v>0</v>
      </c>
      <c r="D80" s="261">
        <v>9.1999999999999993</v>
      </c>
      <c r="E80" s="267">
        <v>0</v>
      </c>
    </row>
    <row r="81" spans="1:5" x14ac:dyDescent="0.2">
      <c r="A81" s="265" t="s">
        <v>496</v>
      </c>
      <c r="B81" s="260">
        <v>22.799999999999997</v>
      </c>
      <c r="C81" s="261">
        <v>0</v>
      </c>
      <c r="D81" s="261">
        <v>0.8</v>
      </c>
      <c r="E81" s="267">
        <v>0</v>
      </c>
    </row>
    <row r="82" spans="1:5" x14ac:dyDescent="0.2">
      <c r="A82" s="265" t="s">
        <v>73</v>
      </c>
      <c r="B82" s="260">
        <v>20.8</v>
      </c>
      <c r="C82" s="261">
        <v>0</v>
      </c>
      <c r="D82" s="261">
        <v>1.3062400000000001</v>
      </c>
      <c r="E82" s="267">
        <v>0</v>
      </c>
    </row>
    <row r="83" spans="1:5" x14ac:dyDescent="0.2">
      <c r="A83" s="265" t="s">
        <v>74</v>
      </c>
      <c r="B83" s="260">
        <v>32.273400000000002</v>
      </c>
      <c r="C83" s="261">
        <v>1.71553</v>
      </c>
      <c r="D83" s="261">
        <v>7.7198900000000004</v>
      </c>
      <c r="E83" s="267">
        <v>0</v>
      </c>
    </row>
    <row r="84" spans="1:5" x14ac:dyDescent="0.2">
      <c r="A84" s="265" t="s">
        <v>75</v>
      </c>
      <c r="B84" s="260">
        <v>8.1999999999999993</v>
      </c>
      <c r="C84" s="261">
        <v>0.4</v>
      </c>
      <c r="D84" s="261">
        <v>0.9</v>
      </c>
      <c r="E84" s="267">
        <v>0</v>
      </c>
    </row>
    <row r="85" spans="1:5" x14ac:dyDescent="0.2">
      <c r="A85" s="265" t="s">
        <v>164</v>
      </c>
      <c r="B85" s="260">
        <v>12.1</v>
      </c>
      <c r="C85" s="261">
        <v>0</v>
      </c>
      <c r="D85" s="261">
        <v>14.9</v>
      </c>
      <c r="E85" s="267">
        <v>0</v>
      </c>
    </row>
    <row r="86" spans="1:5" x14ac:dyDescent="0.2">
      <c r="A86" s="265" t="s">
        <v>76</v>
      </c>
      <c r="B86" s="260">
        <v>119.8</v>
      </c>
      <c r="C86" s="261">
        <v>0</v>
      </c>
      <c r="D86" s="261">
        <v>31.7</v>
      </c>
      <c r="E86" s="267">
        <v>0</v>
      </c>
    </row>
    <row r="87" spans="1:5" x14ac:dyDescent="0.2">
      <c r="A87" s="265" t="s">
        <v>77</v>
      </c>
      <c r="B87" s="260">
        <v>112.6</v>
      </c>
      <c r="C87" s="261">
        <v>0</v>
      </c>
      <c r="D87" s="261">
        <v>13</v>
      </c>
      <c r="E87" s="267">
        <v>0</v>
      </c>
    </row>
    <row r="88" spans="1:5" x14ac:dyDescent="0.2">
      <c r="A88" s="399" t="s">
        <v>102</v>
      </c>
      <c r="B88" s="400">
        <v>641.5</v>
      </c>
      <c r="C88" s="401">
        <v>45.19</v>
      </c>
      <c r="D88" s="401">
        <v>37.799999999999997</v>
      </c>
      <c r="E88" s="402">
        <v>1625</v>
      </c>
    </row>
    <row r="89" spans="1:5" x14ac:dyDescent="0.2">
      <c r="A89" s="265" t="s">
        <v>103</v>
      </c>
      <c r="B89" s="260">
        <v>0</v>
      </c>
      <c r="C89" s="261">
        <v>3.4</v>
      </c>
      <c r="D89" s="261">
        <v>0</v>
      </c>
      <c r="E89" s="267">
        <v>5.4</v>
      </c>
    </row>
    <row r="90" spans="1:5" x14ac:dyDescent="0.2">
      <c r="A90" s="265" t="s">
        <v>78</v>
      </c>
      <c r="B90" s="260">
        <v>1.8</v>
      </c>
      <c r="C90" s="261">
        <v>11.399999999999999</v>
      </c>
      <c r="D90" s="261">
        <v>0.4</v>
      </c>
      <c r="E90" s="267">
        <v>22.300000000000004</v>
      </c>
    </row>
    <row r="91" spans="1:5" x14ac:dyDescent="0.2">
      <c r="A91" s="265" t="s">
        <v>79</v>
      </c>
      <c r="B91" s="260">
        <v>66.8</v>
      </c>
      <c r="C91" s="261">
        <v>21.9</v>
      </c>
      <c r="D91" s="261">
        <v>17.100000000000001</v>
      </c>
      <c r="E91" s="267">
        <v>49.099999999999994</v>
      </c>
    </row>
    <row r="92" spans="1:5" x14ac:dyDescent="0.2">
      <c r="A92" s="265" t="s">
        <v>80</v>
      </c>
      <c r="B92" s="260">
        <v>178.56890000000001</v>
      </c>
      <c r="C92" s="261">
        <v>8.9797200000000004</v>
      </c>
      <c r="D92" s="261">
        <v>19.147490000000001</v>
      </c>
      <c r="E92" s="267">
        <v>0</v>
      </c>
    </row>
    <row r="93" spans="1:5" x14ac:dyDescent="0.2">
      <c r="A93" s="265" t="s">
        <v>81</v>
      </c>
      <c r="B93" s="260">
        <v>25.700000000000003</v>
      </c>
      <c r="C93" s="261">
        <v>0</v>
      </c>
      <c r="D93" s="261">
        <v>1.4</v>
      </c>
      <c r="E93" s="267">
        <v>0</v>
      </c>
    </row>
    <row r="94" spans="1:5" x14ac:dyDescent="0.2">
      <c r="A94" s="265" t="s">
        <v>82</v>
      </c>
      <c r="B94" s="260">
        <v>0</v>
      </c>
      <c r="C94" s="261">
        <v>9.9</v>
      </c>
      <c r="D94" s="261">
        <v>0</v>
      </c>
      <c r="E94" s="267">
        <v>7.2</v>
      </c>
    </row>
    <row r="95" spans="1:5" x14ac:dyDescent="0.2">
      <c r="A95" s="265" t="s">
        <v>421</v>
      </c>
      <c r="B95" s="260">
        <v>23</v>
      </c>
      <c r="C95" s="261">
        <v>0</v>
      </c>
      <c r="D95" s="261">
        <v>0</v>
      </c>
      <c r="E95" s="267">
        <v>49</v>
      </c>
    </row>
    <row r="96" spans="1:5" x14ac:dyDescent="0.2">
      <c r="A96" s="265" t="s">
        <v>83</v>
      </c>
      <c r="B96" s="260">
        <v>435.21199999999999</v>
      </c>
      <c r="C96" s="261">
        <v>19.683700000000002</v>
      </c>
      <c r="D96" s="261">
        <v>76.885900000000007</v>
      </c>
      <c r="E96" s="267">
        <v>0</v>
      </c>
    </row>
    <row r="97" spans="1:5" x14ac:dyDescent="0.2">
      <c r="A97" s="265" t="s">
        <v>84</v>
      </c>
      <c r="B97" s="260">
        <v>42.537099999999995</v>
      </c>
      <c r="C97" s="261">
        <v>0</v>
      </c>
      <c r="D97" s="261">
        <v>5.5168200000000001</v>
      </c>
      <c r="E97" s="267">
        <v>0</v>
      </c>
    </row>
    <row r="98" spans="1:5" x14ac:dyDescent="0.2">
      <c r="A98" s="265" t="s">
        <v>85</v>
      </c>
      <c r="B98" s="260">
        <v>5.9</v>
      </c>
      <c r="C98" s="261">
        <v>29.66</v>
      </c>
      <c r="D98" s="261">
        <v>3</v>
      </c>
      <c r="E98" s="267">
        <v>34.826000000000001</v>
      </c>
    </row>
    <row r="99" spans="1:5" x14ac:dyDescent="0.2">
      <c r="A99" s="265" t="s">
        <v>86</v>
      </c>
      <c r="B99" s="260">
        <v>119.9</v>
      </c>
      <c r="C99" s="261">
        <v>2.8250000000000002</v>
      </c>
      <c r="D99" s="261">
        <v>16.899999999999999</v>
      </c>
      <c r="E99" s="267">
        <v>3.8079999999999998</v>
      </c>
    </row>
    <row r="100" spans="1:5" x14ac:dyDescent="0.2">
      <c r="A100" s="265" t="s">
        <v>165</v>
      </c>
      <c r="B100" s="260">
        <v>84.5</v>
      </c>
      <c r="C100" s="261">
        <v>0</v>
      </c>
      <c r="D100" s="261">
        <v>44.9</v>
      </c>
      <c r="E100" s="267">
        <v>0</v>
      </c>
    </row>
    <row r="101" spans="1:5" x14ac:dyDescent="0.2">
      <c r="A101" s="265" t="s">
        <v>87</v>
      </c>
      <c r="B101" s="260">
        <v>137.5</v>
      </c>
      <c r="C101" s="261">
        <v>0</v>
      </c>
      <c r="D101" s="261">
        <v>11.600000000000001</v>
      </c>
      <c r="E101" s="267">
        <v>0</v>
      </c>
    </row>
    <row r="102" spans="1:5" x14ac:dyDescent="0.2">
      <c r="A102" s="265" t="s">
        <v>88</v>
      </c>
      <c r="B102" s="260">
        <v>22.945999999999998</v>
      </c>
      <c r="C102" s="261">
        <v>0</v>
      </c>
      <c r="D102" s="261">
        <v>1.099113</v>
      </c>
      <c r="E102" s="267">
        <v>0</v>
      </c>
    </row>
    <row r="103" spans="1:5" x14ac:dyDescent="0.2">
      <c r="A103" s="265" t="s">
        <v>89</v>
      </c>
      <c r="B103" s="260">
        <v>86.367609999999985</v>
      </c>
      <c r="C103" s="261">
        <v>32.169953</v>
      </c>
      <c r="D103" s="261">
        <v>24.130570000000002</v>
      </c>
      <c r="E103" s="267">
        <v>81.710250000000002</v>
      </c>
    </row>
    <row r="104" spans="1:5" x14ac:dyDescent="0.2">
      <c r="A104" s="265" t="s">
        <v>440</v>
      </c>
      <c r="B104" s="260">
        <v>11.2988</v>
      </c>
      <c r="C104" s="261">
        <v>4.6196299999999999</v>
      </c>
      <c r="D104" s="261">
        <v>2.8925000000000001</v>
      </c>
      <c r="E104" s="267">
        <v>10.7935</v>
      </c>
    </row>
    <row r="105" spans="1:5" x14ac:dyDescent="0.2">
      <c r="A105" s="265" t="s">
        <v>90</v>
      </c>
      <c r="B105" s="260">
        <v>21.7468</v>
      </c>
      <c r="C105" s="261">
        <v>0</v>
      </c>
      <c r="D105" s="261">
        <v>2.38767</v>
      </c>
      <c r="E105" s="267">
        <v>2.2999999999999998</v>
      </c>
    </row>
    <row r="106" spans="1:5" x14ac:dyDescent="0.2">
      <c r="A106" s="265" t="s">
        <v>91</v>
      </c>
      <c r="B106" s="260">
        <v>18.7</v>
      </c>
      <c r="C106" s="261">
        <v>0</v>
      </c>
      <c r="D106" s="261">
        <v>2.8</v>
      </c>
      <c r="E106" s="267">
        <v>0</v>
      </c>
    </row>
    <row r="107" spans="1:5" x14ac:dyDescent="0.2">
      <c r="A107" s="265" t="s">
        <v>92</v>
      </c>
      <c r="B107" s="260">
        <v>39.200000000000003</v>
      </c>
      <c r="C107" s="261">
        <v>0</v>
      </c>
      <c r="D107" s="261">
        <v>0</v>
      </c>
      <c r="E107" s="267">
        <v>0</v>
      </c>
    </row>
    <row r="108" spans="1:5" x14ac:dyDescent="0.2">
      <c r="A108" s="265" t="s">
        <v>93</v>
      </c>
      <c r="B108" s="260">
        <v>0</v>
      </c>
      <c r="C108" s="261">
        <v>0.96337300000000003</v>
      </c>
      <c r="D108" s="261">
        <v>0</v>
      </c>
      <c r="E108" s="267">
        <v>6.1210399999999998</v>
      </c>
    </row>
    <row r="109" spans="1:5" x14ac:dyDescent="0.2">
      <c r="A109" s="265" t="s">
        <v>166</v>
      </c>
      <c r="B109" s="260">
        <v>0</v>
      </c>
      <c r="C109" s="261">
        <v>0.129</v>
      </c>
      <c r="D109" s="261">
        <v>0</v>
      </c>
      <c r="E109" s="267">
        <v>21.37</v>
      </c>
    </row>
    <row r="110" spans="1:5" x14ac:dyDescent="0.2">
      <c r="A110" s="265" t="s">
        <v>94</v>
      </c>
      <c r="B110" s="260">
        <v>172</v>
      </c>
      <c r="C110" s="261">
        <v>217.9</v>
      </c>
      <c r="D110" s="261">
        <v>48.6372</v>
      </c>
      <c r="E110" s="267">
        <v>340.6</v>
      </c>
    </row>
    <row r="111" spans="1:5" ht="13.5" thickBot="1" x14ac:dyDescent="0.25">
      <c r="A111" s="269" t="s">
        <v>107</v>
      </c>
      <c r="B111" s="270">
        <f>SUM(B6:B110)</f>
        <v>10168.136602999999</v>
      </c>
      <c r="C111" s="270">
        <f>SUM(C6:C110)</f>
        <v>879.69940600000007</v>
      </c>
      <c r="D111" s="270">
        <f>SUM(D6:D110)</f>
        <v>1675.5801520000002</v>
      </c>
      <c r="E111" s="271">
        <f>SUM(E6:E110)</f>
        <v>4526.3554980000008</v>
      </c>
    </row>
    <row r="112" spans="1:5" x14ac:dyDescent="0.2">
      <c r="B112" s="231"/>
      <c r="C112" s="231"/>
      <c r="D112" s="231"/>
      <c r="E112" s="231"/>
    </row>
    <row r="113" spans="1:5" x14ac:dyDescent="0.2">
      <c r="B113" s="231"/>
      <c r="C113" s="231"/>
      <c r="D113" s="231"/>
      <c r="E113" s="231"/>
    </row>
    <row r="114" spans="1:5" x14ac:dyDescent="0.2">
      <c r="A114" s="257" t="s">
        <v>409</v>
      </c>
    </row>
    <row r="115" spans="1:5" x14ac:dyDescent="0.2">
      <c r="A115" s="257" t="s">
        <v>441</v>
      </c>
    </row>
    <row r="116" spans="1:5" x14ac:dyDescent="0.2">
      <c r="A116" s="257"/>
    </row>
    <row r="117" spans="1:5" x14ac:dyDescent="0.2">
      <c r="A117" s="342" t="s">
        <v>410</v>
      </c>
    </row>
    <row r="118" spans="1:5" x14ac:dyDescent="0.2">
      <c r="A118" s="343" t="s">
        <v>455</v>
      </c>
      <c r="B118" s="343"/>
      <c r="C118" s="343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EFE03AB-85A1-45A2-AE0D-B7103A9FF3AC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12</vt:i4>
      </vt:variant>
    </vt:vector>
  </HeadingPairs>
  <TitlesOfParts>
    <vt:vector size="24" baseType="lpstr">
      <vt:lpstr>Innledning</vt:lpstr>
      <vt:lpstr>Totale ressurser  per område</vt:lpstr>
      <vt:lpstr>Totale ressurser pr res.kat</vt:lpstr>
      <vt:lpstr>Feltoversikt</vt:lpstr>
      <vt:lpstr>Solgt og levert</vt:lpstr>
      <vt:lpstr>Reserver RK 1,2 og 3 </vt:lpstr>
      <vt:lpstr>Reserver RK 3F funn</vt:lpstr>
      <vt:lpstr>Funn Felt RK 4F</vt:lpstr>
      <vt:lpstr>Funn RK 5F</vt:lpstr>
      <vt:lpstr>Funn RK 7F</vt:lpstr>
      <vt:lpstr>Funn i felt og funn</vt:lpstr>
      <vt:lpstr>Tilstedeværende</vt:lpstr>
      <vt:lpstr>Feltoversikt!Utskriftsområde</vt:lpstr>
      <vt:lpstr>'Funn i felt og funn'!Utskriftsområde</vt:lpstr>
      <vt:lpstr>'Funn RK 5F'!Utskriftsområde</vt:lpstr>
      <vt:lpstr>'Funn RK 7F'!Utskriftsområde</vt:lpstr>
      <vt:lpstr>Innledning!Utskriftsområde</vt:lpstr>
      <vt:lpstr>'Solgt og levert'!Utskriftsområde</vt:lpstr>
      <vt:lpstr>'Totale ressurser  per område'!Utskriftsområde</vt:lpstr>
      <vt:lpstr>Feltoversikt!Utskriftstitler</vt:lpstr>
      <vt:lpstr>'Funn i felt og funn'!Utskriftstitler</vt:lpstr>
      <vt:lpstr>'Reserver RK 1,2 og 3 '!Utskriftstitler</vt:lpstr>
      <vt:lpstr>'Solgt og levert'!Utskriftstitler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Inger Margrethe Rovik</cp:lastModifiedBy>
  <cp:lastPrinted>2014-02-27T13:05:26Z</cp:lastPrinted>
  <dcterms:created xsi:type="dcterms:W3CDTF">2011-02-17T09:00:03Z</dcterms:created>
  <dcterms:modified xsi:type="dcterms:W3CDTF">2014-03-05T09:06:13Z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