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v\Desktop\Ressursregnskap\"/>
    </mc:Choice>
  </mc:AlternateContent>
  <bookViews>
    <workbookView xWindow="120" yWindow="135" windowWidth="19320" windowHeight="10995" tabRatio="697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Solgt og levert" sheetId="2" r:id="rId5"/>
    <sheet name="Reserver RK 1,2 og 3 " sheetId="3" r:id="rId6"/>
    <sheet name="Funn RK 4F" sheetId="9" r:id="rId7"/>
    <sheet name="Funn RK 5F" sheetId="6" r:id="rId8"/>
    <sheet name="Funn RK 7F" sheetId="8" r:id="rId9"/>
    <sheet name="Funn i felt og funn" sheetId="14" r:id="rId10"/>
    <sheet name="Tilstedeværende" sheetId="12" r:id="rId11"/>
  </sheets>
  <definedNames>
    <definedName name="_xlnm.Print_Area" localSheetId="3">Feltoversikt!$A$1:$F$118</definedName>
    <definedName name="_xlnm.Print_Area" localSheetId="9">'Funn i felt og funn'!$A$1:$E$140</definedName>
    <definedName name="_xlnm.Print_Area" localSheetId="6">'Funn RK 4F'!$A$1:$G$50</definedName>
    <definedName name="_xlnm.Print_Area" localSheetId="7">'Funn RK 5F'!$A$1:$H$51</definedName>
    <definedName name="_xlnm.Print_Area" localSheetId="8">'Funn RK 7F'!$A$1:$G$53</definedName>
    <definedName name="_xlnm.Print_Area" localSheetId="0">Innledning!$A$1:$J$35</definedName>
    <definedName name="_xlnm.Print_Area" localSheetId="4">'Solgt og levert'!$B$1:$K$125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9">'Funn i felt og funn'!$2:$2</definedName>
    <definedName name="_xlnm.Print_Titles" localSheetId="5">'Reserver RK 1,2 og 3 '!$2:$4</definedName>
    <definedName name="_xlnm.Print_Titles" localSheetId="4">'Solgt og levert'!$4:$5</definedName>
    <definedName name="_xlnm.Print_Titles" localSheetId="10">Tilstedeværende!$5:$5</definedName>
  </definedNames>
  <calcPr calcId="152511"/>
</workbook>
</file>

<file path=xl/calcChain.xml><?xml version="1.0" encoding="utf-8"?>
<calcChain xmlns="http://schemas.openxmlformats.org/spreadsheetml/2006/main">
  <c r="B113" i="12" l="1"/>
  <c r="C113" i="12"/>
  <c r="D113" i="12"/>
  <c r="E113" i="12"/>
  <c r="K20" i="3" l="1"/>
  <c r="F93" i="3" l="1"/>
  <c r="K93" i="3"/>
  <c r="K34" i="3"/>
  <c r="F34" i="3"/>
  <c r="F20" i="3"/>
  <c r="G44" i="2"/>
  <c r="G81" i="2" l="1"/>
  <c r="G39" i="2"/>
  <c r="G32" i="2"/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5" i="8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6" i="6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5" i="9"/>
  <c r="F40" i="8" l="1"/>
  <c r="F25" i="2" l="1"/>
  <c r="E25" i="2"/>
  <c r="D25" i="2"/>
  <c r="C25" i="2"/>
  <c r="G6" i="2"/>
  <c r="G22" i="2"/>
  <c r="G17" i="2"/>
  <c r="G13" i="2"/>
  <c r="G14" i="2"/>
  <c r="K38" i="3" l="1"/>
  <c r="G103" i="2" l="1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8" i="2"/>
  <c r="G37" i="2"/>
  <c r="G36" i="2"/>
  <c r="G35" i="2"/>
  <c r="G34" i="2"/>
  <c r="G33" i="2"/>
  <c r="G31" i="2"/>
  <c r="G30" i="2"/>
  <c r="G29" i="2"/>
  <c r="G28" i="2"/>
  <c r="G27" i="2"/>
  <c r="G26" i="2"/>
  <c r="K25" i="3" l="1"/>
  <c r="F25" i="3"/>
  <c r="G23" i="2"/>
  <c r="G12" i="2" l="1"/>
  <c r="F5" i="3"/>
  <c r="K6" i="3"/>
  <c r="F6" i="3"/>
  <c r="F38" i="3"/>
  <c r="K22" i="3"/>
  <c r="F22" i="3"/>
  <c r="F45" i="3" l="1"/>
  <c r="F15" i="3"/>
  <c r="M22" i="1" l="1"/>
  <c r="M21" i="1"/>
  <c r="M20" i="1"/>
  <c r="E40" i="8" l="1"/>
  <c r="D40" i="8"/>
  <c r="C40" i="8"/>
  <c r="B40" i="8"/>
  <c r="E28" i="9" l="1"/>
  <c r="D28" i="9"/>
  <c r="C28" i="9"/>
  <c r="B28" i="9"/>
  <c r="K69" i="3"/>
  <c r="K45" i="3"/>
  <c r="K15" i="3"/>
  <c r="K61" i="3"/>
  <c r="K37" i="3"/>
  <c r="K40" i="3"/>
  <c r="F40" i="3"/>
  <c r="K13" i="3"/>
  <c r="F13" i="3"/>
  <c r="K63" i="3"/>
  <c r="K62" i="3"/>
  <c r="K36" i="3" l="1"/>
  <c r="K36" i="10" l="1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K13" i="1"/>
  <c r="J13" i="1"/>
  <c r="I13" i="1"/>
  <c r="H22" i="1"/>
  <c r="H21" i="1"/>
  <c r="H20" i="1"/>
  <c r="K82" i="3"/>
  <c r="I25" i="1" l="1"/>
  <c r="I26" i="1" s="1"/>
  <c r="J25" i="1"/>
  <c r="J26" i="1" s="1"/>
  <c r="K25" i="1"/>
  <c r="K26" i="1" s="1"/>
  <c r="L25" i="1"/>
  <c r="L26" i="1" s="1"/>
  <c r="M18" i="1"/>
  <c r="M13" i="1"/>
  <c r="M25" i="1" l="1"/>
  <c r="M26" i="1" s="1"/>
  <c r="E40" i="6"/>
  <c r="D40" i="6"/>
  <c r="C40" i="6"/>
  <c r="B40" i="6"/>
  <c r="F40" i="6" l="1"/>
  <c r="K39" i="3"/>
  <c r="F39" i="3"/>
  <c r="F28" i="9" l="1"/>
  <c r="F92" i="3"/>
  <c r="F91" i="3"/>
  <c r="F90" i="3"/>
  <c r="F89" i="3"/>
  <c r="F88" i="3"/>
  <c r="F87" i="3"/>
  <c r="F73" i="3"/>
  <c r="B94" i="3"/>
  <c r="C94" i="3"/>
  <c r="D94" i="3"/>
  <c r="E94" i="3"/>
  <c r="K12" i="3"/>
  <c r="K8" i="3"/>
  <c r="F12" i="3"/>
  <c r="F8" i="3"/>
  <c r="K42" i="3"/>
  <c r="F42" i="3"/>
  <c r="F37" i="3"/>
  <c r="K90" i="3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37" i="10" l="1"/>
  <c r="F29" i="10"/>
  <c r="F21" i="10"/>
  <c r="F13" i="10"/>
  <c r="J94" i="3" l="1"/>
  <c r="I94" i="3"/>
  <c r="H94" i="3"/>
  <c r="G94" i="3"/>
  <c r="K92" i="3"/>
  <c r="K91" i="3"/>
  <c r="K89" i="3"/>
  <c r="K88" i="3"/>
  <c r="K87" i="3"/>
  <c r="K86" i="3"/>
  <c r="K85" i="3"/>
  <c r="K84" i="3"/>
  <c r="K83" i="3"/>
  <c r="K81" i="3"/>
  <c r="K80" i="3"/>
  <c r="K79" i="3"/>
  <c r="K78" i="3"/>
  <c r="K77" i="3"/>
  <c r="K76" i="3"/>
  <c r="K75" i="3"/>
  <c r="K74" i="3"/>
  <c r="K73" i="3"/>
  <c r="K72" i="3"/>
  <c r="K71" i="3"/>
  <c r="K70" i="3"/>
  <c r="K68" i="3"/>
  <c r="K67" i="3"/>
  <c r="K66" i="3"/>
  <c r="K65" i="3"/>
  <c r="K64" i="3"/>
  <c r="K60" i="3"/>
  <c r="K59" i="3"/>
  <c r="K58" i="3"/>
  <c r="K57" i="3"/>
  <c r="K56" i="3"/>
  <c r="K55" i="3"/>
  <c r="K54" i="3"/>
  <c r="K53" i="3"/>
  <c r="K52" i="3"/>
  <c r="K51" i="3"/>
  <c r="K50" i="3"/>
  <c r="F50" i="3"/>
  <c r="K49" i="3"/>
  <c r="F49" i="3"/>
  <c r="K48" i="3"/>
  <c r="F48" i="3"/>
  <c r="K47" i="3"/>
  <c r="F47" i="3"/>
  <c r="K46" i="3"/>
  <c r="F46" i="3"/>
  <c r="K44" i="3"/>
  <c r="F44" i="3"/>
  <c r="K43" i="3"/>
  <c r="F43" i="3"/>
  <c r="K41" i="3"/>
  <c r="F41" i="3"/>
  <c r="F36" i="3"/>
  <c r="K35" i="3"/>
  <c r="F35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4" i="3"/>
  <c r="F24" i="3"/>
  <c r="K23" i="3"/>
  <c r="F23" i="3"/>
  <c r="K21" i="3"/>
  <c r="F21" i="3"/>
  <c r="K19" i="3"/>
  <c r="F19" i="3"/>
  <c r="K18" i="3"/>
  <c r="F18" i="3"/>
  <c r="K17" i="3"/>
  <c r="F17" i="3"/>
  <c r="K16" i="3"/>
  <c r="F16" i="3"/>
  <c r="K14" i="3"/>
  <c r="F14" i="3"/>
  <c r="K11" i="3"/>
  <c r="F11" i="3"/>
  <c r="K10" i="3"/>
  <c r="F10" i="3"/>
  <c r="K9" i="3"/>
  <c r="F9" i="3"/>
  <c r="K7" i="3"/>
  <c r="F7" i="3"/>
  <c r="K5" i="3"/>
  <c r="F104" i="2"/>
  <c r="F105" i="2" s="1"/>
  <c r="E104" i="2"/>
  <c r="E105" i="2" s="1"/>
  <c r="D104" i="2"/>
  <c r="D105" i="2" s="1"/>
  <c r="C104" i="2"/>
  <c r="C105" i="2" s="1"/>
  <c r="G24" i="2"/>
  <c r="G21" i="2"/>
  <c r="G20" i="2"/>
  <c r="G19" i="2"/>
  <c r="G18" i="2"/>
  <c r="G16" i="2"/>
  <c r="G15" i="2"/>
  <c r="G11" i="2"/>
  <c r="G10" i="2"/>
  <c r="G9" i="2"/>
  <c r="G8" i="2"/>
  <c r="G7" i="2"/>
  <c r="G25" i="2" l="1"/>
  <c r="K94" i="3"/>
  <c r="F94" i="3"/>
  <c r="G104" i="2"/>
  <c r="G105" i="2" l="1"/>
  <c r="H24" i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E25" i="1" l="1"/>
  <c r="G25" i="1"/>
  <c r="H23" i="1"/>
  <c r="D25" i="1"/>
  <c r="F25" i="1"/>
  <c r="H18" i="1"/>
  <c r="H13" i="1"/>
  <c r="D26" i="1" l="1"/>
  <c r="F26" i="1"/>
  <c r="G26" i="1"/>
  <c r="E26" i="1"/>
  <c r="H25" i="1"/>
  <c r="H26" i="1" l="1"/>
</calcChain>
</file>

<file path=xl/sharedStrings.xml><?xml version="1.0" encoding="utf-8"?>
<sst xmlns="http://schemas.openxmlformats.org/spreadsheetml/2006/main" count="1201" uniqueCount="677">
  <si>
    <t>Olje</t>
  </si>
  <si>
    <t>Gass</t>
  </si>
  <si>
    <t>NGL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</si>
  <si>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</si>
  <si>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</si>
  <si>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</si>
  <si>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</si>
  <si>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</si>
  <si>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</si>
  <si>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</si>
  <si>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</si>
  <si>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Oljeekv.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</si>
  <si>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>2</t>
    </r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</si>
  <si>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</si>
  <si>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</si>
  <si>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</si>
  <si>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</si>
  <si>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</si>
  <si>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</si>
  <si>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</si>
  <si>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</si>
  <si>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</si>
  <si>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</si>
  <si>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</si>
  <si>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</si>
  <si>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</si>
  <si>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</si>
  <si>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</si>
  <si>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</si>
  <si>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</si>
  <si>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</si>
  <si>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</si>
  <si>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</si>
  <si>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</si>
  <si>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</si>
  <si>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</si>
  <si>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</si>
  <si>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</si>
  <si>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</si>
  <si>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</si>
  <si>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</si>
  <si>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GLITNE</t>
  </si>
  <si>
    <t>GRANE</t>
  </si>
  <si>
    <t>GULLFAKS</t>
  </si>
  <si>
    <t>GULLFAKS SØR</t>
  </si>
  <si>
    <t>GUNGNE</t>
  </si>
  <si>
    <t>GYDA</t>
  </si>
  <si>
    <t>HEIMDAL</t>
  </si>
  <si>
    <t>HOD</t>
  </si>
  <si>
    <t>HULDRA</t>
  </si>
  <si>
    <t>JOTUN</t>
  </si>
  <si>
    <t>KRISTIN</t>
  </si>
  <si>
    <t>KVITEBJØRN</t>
  </si>
  <si>
    <t>MIKKEL</t>
  </si>
  <si>
    <t>MORVIN</t>
  </si>
  <si>
    <t>MURCHISON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</si>
  <si>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</si>
  <si>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</si>
  <si>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</si>
  <si>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</si>
  <si>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</si>
  <si>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</si>
  <si>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</si>
  <si>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</si>
  <si>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</si>
  <si>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</si>
  <si>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</si>
  <si>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</si>
  <si>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</si>
  <si>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</si>
  <si>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</si>
  <si>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</si>
  <si>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</si>
  <si>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</si>
  <si>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</si>
  <si>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</t>
  </si>
  <si>
    <t>TORDIS</t>
  </si>
  <si>
    <t>TUNE</t>
  </si>
  <si>
    <t>TYRIHANS</t>
  </si>
  <si>
    <t>ULA</t>
  </si>
  <si>
    <t>URD</t>
  </si>
  <si>
    <t>VALE</t>
  </si>
  <si>
    <t>VALHALL</t>
  </si>
  <si>
    <t>VARG</t>
  </si>
  <si>
    <t>VEGA</t>
  </si>
  <si>
    <t>VESLEFRIKK</t>
  </si>
  <si>
    <t>VIGDIS</t>
  </si>
  <si>
    <t>VILJE</t>
  </si>
  <si>
    <t>VISUND</t>
  </si>
  <si>
    <t>VOLUND</t>
  </si>
  <si>
    <t>VOLVE</t>
  </si>
  <si>
    <t>YME</t>
  </si>
  <si>
    <t>YTTERGRYTA</t>
  </si>
  <si>
    <t>ÅSGARD</t>
  </si>
  <si>
    <t>2) Funnår er funnår for den eldste funnbrønnen som inngår i feltet</t>
  </si>
  <si>
    <t>HEIDRUN</t>
  </si>
  <si>
    <t>OSELVAR</t>
  </si>
  <si>
    <t>SLEIPNER VEST</t>
  </si>
  <si>
    <t>SLEIPNER ØST</t>
  </si>
  <si>
    <t>TROLL</t>
  </si>
  <si>
    <t>TRYM</t>
  </si>
  <si>
    <t>SUM</t>
  </si>
  <si>
    <r>
      <t>Funnår</t>
    </r>
    <r>
      <rPr>
        <b/>
        <vertAlign val="superscript"/>
        <sz val="9"/>
        <rFont val="Arial"/>
        <family val="2"/>
      </rPr>
      <t>2)</t>
    </r>
  </si>
  <si>
    <t>Totalt</t>
  </si>
  <si>
    <t>31/2-N-11 H</t>
  </si>
  <si>
    <t>2/5-3 SØRØST TOR</t>
  </si>
  <si>
    <t>6406/2-1 LAVRANS</t>
  </si>
  <si>
    <t>6406/3-2 TRESTAKK</t>
  </si>
  <si>
    <t>6406/9-1 LINNORM</t>
  </si>
  <si>
    <t>6507/11-6 SIGRID</t>
  </si>
  <si>
    <t>6507/7-13</t>
  </si>
  <si>
    <t>15/3-9</t>
  </si>
  <si>
    <t>16/2-4</t>
  </si>
  <si>
    <t>16/2-5</t>
  </si>
  <si>
    <t>34/4-10</t>
  </si>
  <si>
    <t>35/10-2</t>
  </si>
  <si>
    <t>7120/12-3</t>
  </si>
  <si>
    <t>1) Tabellen viser forventningsverdier og estimatene er derfor usikre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</si>
  <si>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</si>
  <si>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t>Solgt og levert</t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</si>
  <si>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</si>
  <si>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</si>
  <si>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</si>
  <si>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1) 1,9 er omregningsfaktoren for NGL i tonn til Sm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</t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</si>
  <si>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</si>
  <si>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</si>
  <si>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</si>
  <si>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</si>
  <si>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</si>
  <si>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</si>
  <si>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</si>
  <si>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</si>
  <si>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</si>
  <si>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</si>
  <si>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</si>
  <si>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</si>
  <si>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ALBUSKJELL</t>
  </si>
  <si>
    <t>COD</t>
  </si>
  <si>
    <t>EDDA</t>
  </si>
  <si>
    <t>FRIGG</t>
  </si>
  <si>
    <t>FRØY</t>
  </si>
  <si>
    <t>GAUPE</t>
  </si>
  <si>
    <t>GOLIAT</t>
  </si>
  <si>
    <t>GUDRUN</t>
  </si>
  <si>
    <t>LILLE-FRIGG</t>
  </si>
  <si>
    <t>MARULK</t>
  </si>
  <si>
    <t>MIME</t>
  </si>
  <si>
    <t>NORDØST FRIGG</t>
  </si>
  <si>
    <t>ODIN</t>
  </si>
  <si>
    <t>SKARV</t>
  </si>
  <si>
    <t>TOMMELITEN GAMMA</t>
  </si>
  <si>
    <t>VEST EKOFISK</t>
  </si>
  <si>
    <t>ØST FRIGG</t>
  </si>
  <si>
    <t>Opphavlege reservar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</si>
  <si>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</si>
  <si>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</si>
  <si>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</si>
  <si>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Statoil Petroleum AS</t>
  </si>
  <si>
    <t>159 B</t>
  </si>
  <si>
    <t>ExxonMobil Exploration &amp; Production Norway AS</t>
  </si>
  <si>
    <t>001</t>
  </si>
  <si>
    <t>Talisman Energy Norge AS</t>
  </si>
  <si>
    <t>A/S Norske Shell</t>
  </si>
  <si>
    <t>093</t>
  </si>
  <si>
    <t>ConocoPhillips Skandinavia AS</t>
  </si>
  <si>
    <t>018</t>
  </si>
  <si>
    <t>Talisman North Sea Limited</t>
  </si>
  <si>
    <t>090</t>
  </si>
  <si>
    <t>BG Norge AS</t>
  </si>
  <si>
    <t>GDF SUEZ E&amp;P Norge AS</t>
  </si>
  <si>
    <r>
      <t>GOLIAT</t>
    </r>
    <r>
      <rPr>
        <vertAlign val="superscript"/>
        <sz val="9"/>
        <rFont val="Arial"/>
        <family val="2"/>
      </rPr>
      <t>1)</t>
    </r>
  </si>
  <si>
    <t>Eni Norge AS</t>
  </si>
  <si>
    <t>025</t>
  </si>
  <si>
    <t>050</t>
  </si>
  <si>
    <t>046</t>
  </si>
  <si>
    <t>019 B</t>
  </si>
  <si>
    <t>BP Norge AS</t>
  </si>
  <si>
    <t>033</t>
  </si>
  <si>
    <t>HALTENBANKEN VEST</t>
  </si>
  <si>
    <t>134 B</t>
  </si>
  <si>
    <t>DONG E&amp;P Norge AS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</si>
  <si>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</si>
  <si>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</si>
  <si>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</si>
  <si>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</si>
  <si>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</si>
  <si>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</si>
  <si>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</si>
  <si>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</si>
  <si>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</si>
  <si>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038</t>
  </si>
  <si>
    <t>052</t>
  </si>
  <si>
    <t>036 D</t>
  </si>
  <si>
    <t>046 BS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</si>
  <si>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</si>
  <si>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</si>
  <si>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</si>
  <si>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</si>
  <si>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</si>
  <si>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</si>
  <si>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Ressurser i funn som ikke er evaluerte (ressurskategori 7F)
</t>
    </r>
    <r>
      <rPr>
        <i/>
        <sz val="12"/>
        <rFont val="Arial"/>
        <family val="2"/>
      </rPr>
      <t>Resources in discoveries that have not been evaluated
(Resource category 7F)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</si>
  <si>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</si>
  <si>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</si>
  <si>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>Reserver</t>
    </r>
    <r>
      <rPr>
        <b/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4)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</si>
  <si>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</si>
  <si>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Reserver i felt. (Ressurskategorier 1, 2 og 3)
</t>
    </r>
    <r>
      <rPr>
        <i/>
        <sz val="12"/>
        <rFont val="Arial"/>
        <family val="2"/>
      </rPr>
      <t>Reserves in fields.  (Resource categories 1, 2 and 3)</t>
    </r>
  </si>
  <si>
    <r>
      <t xml:space="preserve">Solgt og levert fra nedstengde felt
</t>
    </r>
    <r>
      <rPr>
        <i/>
        <sz val="10"/>
        <rFont val="Arial"/>
        <family val="2"/>
      </rPr>
      <t>Sum fields with ceased production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</si>
  <si>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</si>
  <si>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r>
      <t xml:space="preserve">Solgt og levert fra felt i produksjon
</t>
    </r>
    <r>
      <rPr>
        <i/>
        <sz val="9"/>
        <rFont val="Arial"/>
        <family val="2"/>
      </rPr>
      <t>Sum production from producing fields</t>
    </r>
  </si>
  <si>
    <r>
      <t xml:space="preserve">Solgt og levert fra felt der produksjonen er avsluttet og fra
felt i produksjon. (Ressurskategori 0)
</t>
    </r>
    <r>
      <rPr>
        <i/>
        <sz val="12"/>
        <rFont val="Arial"/>
        <family val="2"/>
      </rPr>
      <t>Historical production from fields where production is ceased 
and from fields in production. (Resource category 0)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</si>
  <si>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</si>
  <si>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</si>
  <si>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</si>
  <si>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</si>
  <si>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</si>
  <si>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</si>
  <si>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Prosjektstatuskategori /</t>
    </r>
    <r>
      <rPr>
        <i/>
        <sz val="10"/>
        <rFont val="Arial"/>
        <family val="2"/>
      </rPr>
      <t xml:space="preserve"> Project status category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</si>
  <si>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</si>
  <si>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</si>
  <si>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</si>
  <si>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</si>
  <si>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</si>
  <si>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</si>
  <si>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r>
      <t>Solgt og levert/</t>
    </r>
    <r>
      <rPr>
        <i/>
        <sz val="11"/>
        <color theme="1"/>
        <rFont val="Calibri"/>
        <family val="2"/>
        <scheme val="minor"/>
      </rPr>
      <t>Produced</t>
    </r>
  </si>
  <si>
    <t>6507/3-5 S</t>
  </si>
  <si>
    <t>Alve</t>
  </si>
  <si>
    <t>24/6-4 Alvheim</t>
  </si>
  <si>
    <t>Alvheim</t>
  </si>
  <si>
    <t>25/4-10 S</t>
  </si>
  <si>
    <t>25/4-7 Alvheim</t>
  </si>
  <si>
    <t>25/8-1 Ringhorne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</si>
  <si>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</si>
  <si>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</si>
  <si>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</si>
  <si>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</si>
  <si>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</si>
  <si>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</si>
  <si>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</si>
  <si>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</si>
  <si>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</si>
  <si>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</si>
  <si>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</si>
  <si>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</si>
  <si>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</si>
  <si>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</si>
  <si>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</si>
  <si>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</si>
  <si>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</si>
  <si>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</si>
  <si>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</si>
  <si>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</si>
  <si>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</si>
  <si>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</si>
  <si>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</si>
  <si>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</si>
  <si>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</si>
  <si>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</si>
  <si>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</si>
  <si>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</si>
  <si>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</si>
  <si>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</si>
  <si>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34/10-17 Rimfaks</t>
  </si>
  <si>
    <t>34/10-37 Gullveig</t>
  </si>
  <si>
    <t>34/10-43 S</t>
  </si>
  <si>
    <t>34/10-44 S Rimfaks Lunde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</si>
  <si>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</si>
  <si>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</si>
  <si>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</si>
  <si>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</si>
  <si>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</si>
  <si>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</si>
  <si>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</si>
  <si>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</si>
  <si>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</si>
  <si>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</si>
  <si>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</si>
  <si>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</si>
  <si>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</si>
  <si>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</si>
  <si>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</si>
  <si>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</si>
  <si>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</si>
  <si>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</si>
  <si>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</si>
  <si>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</si>
  <si>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</si>
  <si>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</si>
  <si>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</si>
  <si>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30/6-18 Kappa</t>
  </si>
  <si>
    <t>30/6-26 Gamma Vest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</si>
  <si>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</si>
  <si>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</si>
  <si>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</si>
  <si>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</si>
  <si>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</si>
  <si>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</si>
  <si>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</si>
  <si>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</si>
  <si>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30/9-21 S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</si>
  <si>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</si>
  <si>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</si>
  <si>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</si>
  <si>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</si>
  <si>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</si>
  <si>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</si>
  <si>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</si>
  <si>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</si>
  <si>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</si>
  <si>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</si>
  <si>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</si>
  <si>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</si>
  <si>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6507/5-3 Snadd</t>
  </si>
  <si>
    <t>6507/5-6 S</t>
  </si>
  <si>
    <t>25/5-4 Byggve</t>
  </si>
  <si>
    <t>Skirne</t>
  </si>
  <si>
    <t>15/9-B-1</t>
  </si>
  <si>
    <t>Sleipner Vest</t>
  </si>
  <si>
    <t>15/9-17 Loke</t>
  </si>
  <si>
    <t>Sleipner Øst</t>
  </si>
  <si>
    <t>34/4-12 A</t>
  </si>
  <si>
    <t>Snorre</t>
  </si>
  <si>
    <t>7120/7-1 Askeladd Vest</t>
  </si>
  <si>
    <t>Snøhvit</t>
  </si>
  <si>
    <t>7120/7-2 Askeladd Sentral</t>
  </si>
  <si>
    <t>7120/8-1 Askeladd</t>
  </si>
  <si>
    <t>7120/9-1 Albatross</t>
  </si>
  <si>
    <t>7121/4-2 Snøhvit Nord</t>
  </si>
  <si>
    <t>7121/7-2 Albatross Sør</t>
  </si>
  <si>
    <t>34/7-21 Borg</t>
  </si>
  <si>
    <t>Tordis</t>
  </si>
  <si>
    <t>34/7-22 Tordis Øst</t>
  </si>
  <si>
    <t>34/7-25 S</t>
  </si>
  <si>
    <t>6407/1-3 Tyrihans Nord</t>
  </si>
  <si>
    <t>Tyrihans</t>
  </si>
  <si>
    <t>6608/10-11 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</si>
  <si>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</si>
  <si>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</si>
  <si>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</si>
  <si>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</si>
  <si>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</si>
  <si>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</si>
  <si>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</si>
  <si>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</si>
  <si>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</si>
  <si>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</si>
  <si>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</si>
  <si>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</si>
  <si>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</si>
  <si>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</si>
  <si>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</si>
  <si>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</si>
  <si>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</si>
  <si>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</si>
  <si>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</si>
  <si>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</si>
  <si>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</si>
  <si>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</si>
  <si>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6506/12-1 Smørbukk</t>
  </si>
  <si>
    <t>Åsgard</t>
  </si>
  <si>
    <t>6506/12-3 Smørbukk Sør</t>
  </si>
  <si>
    <t>25/11-25 S Svalin</t>
  </si>
  <si>
    <t>25/2-17</t>
  </si>
  <si>
    <t>25/2-10 S</t>
  </si>
  <si>
    <t>29/6-1</t>
  </si>
  <si>
    <t>30/7-2</t>
  </si>
  <si>
    <t>34/8-13 A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</si>
  <si>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</si>
  <si>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</si>
  <si>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</si>
  <si>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</si>
  <si>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>Funnår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1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</si>
  <si>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</si>
  <si>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</si>
  <si>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Solgt og levert
Sold and delivered</t>
  </si>
  <si>
    <t>Feltoversikt / Fields</t>
  </si>
  <si>
    <t>RK 1, 2 &amp; 3-felt: Reserver i felt
Reserves in fields</t>
  </si>
  <si>
    <t>RK 5F: Ressurser i funn der utvinning er sannsynlig, men ikke avklart
Resources whose recovery is likely, but not clarified</t>
  </si>
  <si>
    <t>RK 7F: Ressurser i nye funn  som ikke er evaluert
Resources in new discoveries that have not been evaluated</t>
  </si>
  <si>
    <t>Tilstedeværende ressurser i felt
In-place resources in fields</t>
  </si>
  <si>
    <t>2) Discovery year is designated as the year of discovery for the oldest discovery well in the discovery in question</t>
  </si>
  <si>
    <t xml:space="preserve">1)  Funnår for den eldste funnbrønnen som inngår </t>
  </si>
  <si>
    <t>Estimatene gir en oversikt over hvor mye olje og gass som fantes i reservoarene før produksjonen tok til. Det finnes alternative måter å beregne tilstedeværende ressurser på.</t>
  </si>
  <si>
    <t>The estimates give an overview of how much oil and gas were in the reservoars before production started. There are alternative methods for calculationg in-place resources.</t>
  </si>
  <si>
    <t>1) 1 tonne NGL = 1.9 Sm3 NGL</t>
  </si>
  <si>
    <t>1) The table shows expected values. All estimates are er subject to uncertainties.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</si>
  <si>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</si>
  <si>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4) Negative remaining reserves due to sales product not reported as original volume.</t>
  </si>
  <si>
    <t>Totale utvinnbare petroleumsressurser på norsk kontinentalsokkel fordelt på ressurskategorier</t>
  </si>
  <si>
    <t>102 C</t>
  </si>
  <si>
    <t>Lundin Norway AS</t>
  </si>
  <si>
    <t>373 S</t>
  </si>
  <si>
    <t>VALEMON</t>
  </si>
  <si>
    <t>VISUND INSIDE</t>
  </si>
  <si>
    <r>
      <t>KNARR</t>
    </r>
    <r>
      <rPr>
        <vertAlign val="superscript"/>
        <sz val="9"/>
        <rFont val="Arial"/>
        <family val="2"/>
      </rPr>
      <t>1)</t>
    </r>
  </si>
  <si>
    <r>
      <t>VALEMON</t>
    </r>
    <r>
      <rPr>
        <vertAlign val="superscript"/>
        <sz val="9"/>
        <rFont val="Arial"/>
        <family val="2"/>
      </rPr>
      <t>1)</t>
    </r>
  </si>
  <si>
    <t>Total E&amp;P UK PLC</t>
  </si>
  <si>
    <t>15/5-2 EIRIN</t>
  </si>
  <si>
    <t>2/4-17 TJALVE</t>
  </si>
  <si>
    <t>25/2-5 LILLE FRØY</t>
  </si>
  <si>
    <t>34/10-53 A</t>
  </si>
  <si>
    <t>34/10-53 S</t>
  </si>
  <si>
    <t>ATLA</t>
  </si>
  <si>
    <t>BRYNHILD</t>
  </si>
  <si>
    <t>HYME</t>
  </si>
  <si>
    <t>KNARR</t>
  </si>
  <si>
    <t>VISUND SØR</t>
  </si>
  <si>
    <t>Estimatene som oppgis er derfor ikke nødvendigvis sammenlignbare mellom de ulike feltene.</t>
  </si>
  <si>
    <t>30/9-22 Stjerne</t>
  </si>
  <si>
    <t>6608/10-14 S Skuld</t>
  </si>
  <si>
    <t>Skuld</t>
  </si>
  <si>
    <t>6506/12-12 S</t>
  </si>
  <si>
    <t xml:space="preserve">7122/7-3 </t>
  </si>
  <si>
    <t>16/1-7</t>
  </si>
  <si>
    <t>6407/6-7 S Mikkel Sør</t>
  </si>
  <si>
    <t>043 CS, 043 DS</t>
  </si>
  <si>
    <t xml:space="preserve">4) Årsaken til negative tall for gjenværende reserver på enkelte felt er at produktet ikke er rapportert under opprinnelige reserver. </t>
  </si>
  <si>
    <t xml:space="preserve">     Dette gjelder produsert NGL og kondensat.</t>
  </si>
  <si>
    <t xml:space="preserve">Totale utvinnbare petroleumsressurser på norsk kontinentalsokkel fordelt per havområde
Original Recoverable Petroleum Resources on the Norwegian Continental Shelf </t>
  </si>
  <si>
    <t>Marathon Oil Norge AS</t>
  </si>
  <si>
    <t>The given estimates are therefore not neccessarily comparible between fields.</t>
  </si>
  <si>
    <t>Olje/Oil</t>
  </si>
  <si>
    <t>Gass/Gas</t>
  </si>
  <si>
    <t>Sold and deliv.</t>
  </si>
  <si>
    <t>Klasse/Class</t>
  </si>
  <si>
    <t>Betingede ressurser Contingent resources</t>
  </si>
  <si>
    <r>
      <t>Solgt og levert/</t>
    </r>
    <r>
      <rPr>
        <i/>
        <sz val="10"/>
        <rFont val="Arial"/>
        <family val="2"/>
      </rPr>
      <t>Sold and delivered</t>
    </r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</si>
  <si>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</si>
  <si>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</si>
  <si>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</si>
  <si>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</si>
  <si>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I produksjon / </t>
    </r>
    <r>
      <rPr>
        <i/>
        <sz val="10"/>
        <rFont val="Arial"/>
        <family val="2"/>
      </rPr>
      <t>In production</t>
    </r>
  </si>
  <si>
    <r>
      <t xml:space="preserve">Godkjent og besluttet utbygd / </t>
    </r>
    <r>
      <rPr>
        <i/>
        <sz val="10"/>
        <rFont val="Arial"/>
        <family val="2"/>
      </rPr>
      <t>Approved plan</t>
    </r>
  </si>
  <si>
    <r>
      <t xml:space="preserve">I planleggingsfasen / </t>
    </r>
    <r>
      <rPr>
        <i/>
        <sz val="10"/>
        <rFont val="Arial"/>
        <family val="2"/>
      </rPr>
      <t>In the planning phase</t>
    </r>
  </si>
  <si>
    <r>
      <t xml:space="preserve">Ikke evaluerte funn knyttet til felt                                     </t>
    </r>
    <r>
      <rPr>
        <i/>
        <sz val="10"/>
        <rFont val="Arial"/>
        <family val="2"/>
      </rPr>
      <t>New discoveries tied to fields being evaluated</t>
    </r>
  </si>
  <si>
    <r>
      <t xml:space="preserve">Mulige framtidige tiltak for økt utvn.                  </t>
    </r>
    <r>
      <rPr>
        <i/>
        <sz val="10"/>
        <rFont val="Arial"/>
        <family val="2"/>
      </rPr>
      <t>Possible future incr.recovery measures</t>
    </r>
  </si>
  <si>
    <r>
      <t xml:space="preserve">Utvinning sannsynlig, men uavklart                   </t>
    </r>
    <r>
      <rPr>
        <i/>
        <sz val="10"/>
        <rFont val="Arial"/>
        <family val="2"/>
      </rPr>
      <t>Recovery likely but not clarified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</si>
  <si>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</si>
  <si>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</si>
  <si>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</si>
  <si>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Besluttet av rettighetshaverne                          </t>
    </r>
    <r>
      <rPr>
        <i/>
        <sz val="10"/>
        <rFont val="Arial"/>
        <family val="2"/>
      </rPr>
      <t>Decided by the licensees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</si>
  <si>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</si>
  <si>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>Original Recoverable Petroleum Resources on the Norwegian Continental Shelf split on resource categories</t>
  </si>
  <si>
    <r>
      <t xml:space="preserve">Kategori         </t>
    </r>
    <r>
      <rPr>
        <b/>
        <i/>
        <sz val="9"/>
        <rFont val="Arial"/>
        <family val="2"/>
      </rPr>
      <t>Category</t>
    </r>
  </si>
  <si>
    <t xml:space="preserve">2) Discovery year is designated as the year of discovery for </t>
  </si>
  <si>
    <t xml:space="preserve">   the oldest discovery well in the discovery in question</t>
  </si>
  <si>
    <t xml:space="preserve">1) Discovery year is designated as the year of discovery for the oldest discovery well in the discovery in </t>
  </si>
  <si>
    <t xml:space="preserve">    question</t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</si>
  <si>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</si>
  <si>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</si>
  <si>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</si>
  <si>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4) Heidrun omfatter Tjeldbergodden</t>
  </si>
  <si>
    <t>4) Heidrun includes Tjeldbergodden</t>
  </si>
  <si>
    <t>5) Troll omfatter TOGI</t>
  </si>
  <si>
    <t>5) Troll includes TOGI</t>
  </si>
  <si>
    <t>ISLAY</t>
  </si>
  <si>
    <t>BØYLA</t>
  </si>
  <si>
    <t>EDVARD GRIEG</t>
  </si>
  <si>
    <t>JETTE</t>
  </si>
  <si>
    <t>MARTIN LINGE</t>
  </si>
  <si>
    <t>SKULD</t>
  </si>
  <si>
    <t>SVALIN</t>
  </si>
  <si>
    <t>2/12-1 MJØLNER</t>
  </si>
  <si>
    <t>30/6-28 S</t>
  </si>
  <si>
    <t>6507/3-9 S</t>
  </si>
  <si>
    <t>Total E &amp; P Norge AS</t>
  </si>
  <si>
    <r>
      <t>BØYLA</t>
    </r>
    <r>
      <rPr>
        <vertAlign val="superscript"/>
        <sz val="9"/>
        <rFont val="Arial"/>
        <family val="2"/>
      </rPr>
      <t>1)</t>
    </r>
  </si>
  <si>
    <r>
      <t>EDVARD GRIEG</t>
    </r>
    <r>
      <rPr>
        <vertAlign val="superscript"/>
        <sz val="9"/>
        <rFont val="Arial"/>
        <family val="2"/>
      </rPr>
      <t>1)</t>
    </r>
  </si>
  <si>
    <r>
      <t>MARTIN LINGE</t>
    </r>
    <r>
      <rPr>
        <vertAlign val="superscript"/>
        <sz val="9"/>
        <rFont val="Arial"/>
        <family val="2"/>
      </rPr>
      <t>1)</t>
    </r>
  </si>
  <si>
    <t>Det norske oljeselskap ASA</t>
  </si>
  <si>
    <t>Centrica Resources (Norge) AS</t>
  </si>
  <si>
    <t>34/3-3 S</t>
  </si>
  <si>
    <t>Knarr</t>
  </si>
  <si>
    <t>Martin Linge</t>
  </si>
  <si>
    <t>Svalin</t>
  </si>
  <si>
    <t>35/11-2 Vega Sør</t>
  </si>
  <si>
    <t>30/11-8 A</t>
  </si>
  <si>
    <t>6407/6-6 Mikkel Sør</t>
  </si>
  <si>
    <t>6507/7-15 S</t>
  </si>
  <si>
    <t xml:space="preserve">    This applies to produced NGL and condensate</t>
  </si>
  <si>
    <r>
      <t xml:space="preserve">Nye funn, ikke evaluert                                         </t>
    </r>
    <r>
      <rPr>
        <i/>
        <sz val="10"/>
        <rFont val="Arial"/>
        <family val="2"/>
      </rPr>
      <t>New discoveries being evaluated</t>
    </r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</si>
  <si>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</si>
  <si>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</si>
  <si>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</si>
  <si>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t>Mulige framtidige tiltak for økt utvinning**</t>
  </si>
  <si>
    <t>* Inkluderer ressurskategoriene 1, 2 og 3/ includes resource category 1, 2 and 3</t>
  </si>
  <si>
    <t>**Ressurser fra framtidige tiltak for økt utvinning er bare gitt for totale ressurser. De er ikke fordelt på områder.</t>
  </si>
  <si>
    <t>**Resources from future measures for improved recovery are calculated for the total recoverable potential and have not been broken down by area.</t>
  </si>
  <si>
    <r>
      <t>EDVARD GRIEG</t>
    </r>
    <r>
      <rPr>
        <vertAlign val="superscript"/>
        <sz val="9"/>
        <rFont val="Arial"/>
        <family val="2"/>
      </rPr>
      <t>3)</t>
    </r>
  </si>
  <si>
    <r>
      <t>KNARR</t>
    </r>
    <r>
      <rPr>
        <vertAlign val="superscript"/>
        <sz val="9"/>
        <rFont val="Arial"/>
        <family val="2"/>
      </rPr>
      <t>3)</t>
    </r>
  </si>
  <si>
    <r>
      <t>MARTIN LINGE</t>
    </r>
    <r>
      <rPr>
        <vertAlign val="superscript"/>
        <sz val="9"/>
        <rFont val="Arial"/>
        <family val="2"/>
      </rPr>
      <t>3)</t>
    </r>
  </si>
  <si>
    <r>
      <t>VALEMON</t>
    </r>
    <r>
      <rPr>
        <vertAlign val="superscript"/>
        <sz val="9"/>
        <rFont val="Arial"/>
        <family val="2"/>
      </rPr>
      <t>3)</t>
    </r>
  </si>
  <si>
    <t>Yttergryta</t>
  </si>
  <si>
    <t>FRAM H-NORD</t>
  </si>
  <si>
    <r>
      <t>GINA KROG</t>
    </r>
    <r>
      <rPr>
        <vertAlign val="superscript"/>
        <sz val="9"/>
        <rFont val="Arial"/>
        <family val="2"/>
      </rPr>
      <t>3)</t>
    </r>
  </si>
  <si>
    <r>
      <t>IVAR AASEN</t>
    </r>
    <r>
      <rPr>
        <vertAlign val="superscript"/>
        <sz val="9"/>
        <rFont val="Arial"/>
        <family val="2"/>
      </rPr>
      <t>3)</t>
    </r>
  </si>
  <si>
    <t>AASTA HANSTEEN</t>
  </si>
  <si>
    <r>
      <t>AASTA HANSTEEN</t>
    </r>
    <r>
      <rPr>
        <vertAlign val="superscript"/>
        <sz val="9"/>
        <rFont val="Arial"/>
        <family val="2"/>
      </rPr>
      <t>1)</t>
    </r>
  </si>
  <si>
    <t>GINA KROG</t>
  </si>
  <si>
    <t>Glitne</t>
  </si>
  <si>
    <t>Wintershall Norge AS</t>
  </si>
  <si>
    <t>001 B</t>
  </si>
  <si>
    <r>
      <t>GINA KROG</t>
    </r>
    <r>
      <rPr>
        <vertAlign val="superscript"/>
        <sz val="9"/>
        <rFont val="Arial"/>
        <family val="2"/>
      </rPr>
      <t>1)</t>
    </r>
  </si>
  <si>
    <r>
      <t>IVAR AASEN</t>
    </r>
    <r>
      <rPr>
        <vertAlign val="superscript"/>
        <sz val="9"/>
        <rFont val="Arial"/>
        <family val="2"/>
      </rPr>
      <t>1)</t>
    </r>
  </si>
  <si>
    <t>25/11-27</t>
  </si>
  <si>
    <t>6407/1-6 S</t>
  </si>
  <si>
    <t>2008</t>
  </si>
  <si>
    <t>Aasta Hansteen</t>
  </si>
  <si>
    <t>Gudrun</t>
  </si>
  <si>
    <t>34/10-46 S</t>
  </si>
  <si>
    <t>34/10-A-8</t>
  </si>
  <si>
    <t>Ivar Aasen</t>
  </si>
  <si>
    <t>30/9-20 S</t>
  </si>
  <si>
    <t>34/8-15 S</t>
  </si>
  <si>
    <t>7220/7-1 Johan Castberg</t>
  </si>
  <si>
    <t>7220/8-1 Johan Castberg</t>
  </si>
  <si>
    <t>IVAR AASEN</t>
  </si>
  <si>
    <t>Kond./Cond.</t>
  </si>
  <si>
    <r>
      <t xml:space="preserve">Utvinning sannsynlig, men uavklart                 </t>
    </r>
    <r>
      <rPr>
        <i/>
        <sz val="10"/>
        <rFont val="Arial"/>
        <family val="2"/>
      </rPr>
      <t>Recovery likely, but not clarified</t>
    </r>
  </si>
  <si>
    <t>1/9-1 TOMMELITEN ALPHA</t>
  </si>
  <si>
    <r>
      <t>HEIDRUN</t>
    </r>
    <r>
      <rPr>
        <vertAlign val="superscript"/>
        <sz val="9"/>
        <rFont val="Arial"/>
        <family val="2"/>
      </rPr>
      <t>4)</t>
    </r>
  </si>
  <si>
    <r>
      <t>TROLL</t>
    </r>
    <r>
      <rPr>
        <vertAlign val="superscript"/>
        <sz val="9"/>
        <rFont val="Arial"/>
        <family val="2"/>
      </rPr>
      <t>5)</t>
    </r>
  </si>
  <si>
    <r>
      <t>AASTA HANSTEEN</t>
    </r>
    <r>
      <rPr>
        <vertAlign val="superscript"/>
        <sz val="9"/>
        <rFont val="Arial"/>
        <family val="2"/>
      </rPr>
      <t>3)</t>
    </r>
  </si>
  <si>
    <r>
      <t>BØYLA</t>
    </r>
    <r>
      <rPr>
        <vertAlign val="superscript"/>
        <sz val="9"/>
        <rFont val="Arial"/>
        <family val="2"/>
      </rPr>
      <t>3)</t>
    </r>
  </si>
  <si>
    <t>6406/2-7 ERLEND</t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</si>
  <si>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</si>
  <si>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</si>
  <si>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t>3) Funnår er funnår for den eldste funnbrønnen som inngår</t>
  </si>
  <si>
    <r>
      <t>2) 1,9 er omregningsfaktoren for NGL i tonn til Sm</t>
    </r>
    <r>
      <rPr>
        <vertAlign val="superscript"/>
        <sz val="10"/>
        <rFont val="Arial"/>
        <family val="2"/>
      </rPr>
      <t>3</t>
    </r>
  </si>
  <si>
    <t>1) Navn i parantes er ikke offisielle funn navn</t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</si>
  <si>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</si>
  <si>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</si>
  <si>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</si>
  <si>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3) Discovery year is designated as the year of discovery for  the oldest discovery well in the discovery in question</t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</si>
  <si>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</si>
  <si>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t>1) Navn i parantes er  ikke offisielle funn navn</t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</si>
  <si>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</si>
  <si>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 xml:space="preserve">3) Funnår er funnår for den eldste funnbrønnen som inngår </t>
  </si>
  <si>
    <t>1) Names in brackets are not official discovery names</t>
  </si>
  <si>
    <t>16/1-12 (Edvard Grieg Sør)</t>
  </si>
  <si>
    <t>16/1-14 (Apollo)</t>
  </si>
  <si>
    <t>24/9-10 S (Caterpillar)</t>
  </si>
  <si>
    <t>25/1-11 R (Storklakken)</t>
  </si>
  <si>
    <t>30/5-3 S (Corvus)</t>
  </si>
  <si>
    <t>33/12-9 S (Skinfaks Sør)</t>
  </si>
  <si>
    <t>35/2-1 (Peon)</t>
  </si>
  <si>
    <t>6407/7-8 (Noatun)</t>
  </si>
  <si>
    <t>6506/6-1 (Victoria)</t>
  </si>
  <si>
    <t>6507/3-8 (Gjøk)</t>
  </si>
  <si>
    <t>6607/12-2 S (Alve Nord)</t>
  </si>
  <si>
    <t>15/12-21 (Grevling)</t>
  </si>
  <si>
    <t>34/4-11 (Beta)</t>
  </si>
  <si>
    <t>8/10-4 S (Butch)</t>
  </si>
  <si>
    <t>18/10-1 (Mackerel)</t>
  </si>
  <si>
    <t>30/11-7 (Fulla)</t>
  </si>
  <si>
    <t>35/11-13 (Astero)</t>
  </si>
  <si>
    <t>6406/3-8 (Maria)</t>
  </si>
  <si>
    <t>6506/9-2 S (Fogelberg)</t>
  </si>
  <si>
    <t>6705/10-1 (Asterix)</t>
  </si>
  <si>
    <t>7122/6-1 (Tornerose)</t>
  </si>
  <si>
    <t>16/4-6 S (Luno II)</t>
  </si>
  <si>
    <t>2/4-21 (King Lear)</t>
  </si>
  <si>
    <t>30/11-9 S (Askja West)</t>
  </si>
  <si>
    <t>34/12-1 (Afrodite)</t>
  </si>
  <si>
    <t>34/6-2 S (Garantiana)</t>
  </si>
  <si>
    <t>35/12-2 (Grosbeak)</t>
  </si>
  <si>
    <t>35/9-7 (Skarfjell)</t>
  </si>
  <si>
    <t>6407/2-5 S (Nona)</t>
  </si>
  <si>
    <t>6407/2-6 S (Flyndretind)</t>
  </si>
  <si>
    <t>6407/8-6 (Snilehorn)</t>
  </si>
  <si>
    <t>6506/9-3 (Smørbukk Nord)</t>
  </si>
  <si>
    <t>6507/3-7 (Idun N)</t>
  </si>
  <si>
    <t>7120/1-3 (Gotha)</t>
  </si>
  <si>
    <t>7120/2-3 S (Skalle)</t>
  </si>
  <si>
    <t>1) Names in brackets are not official  discovery names</t>
  </si>
  <si>
    <t>3) Discovery year is designated as the year of discovery for the oldest discovery well in the discovery in question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</si>
  <si>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</si>
  <si>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</si>
  <si>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25/4-2 (Heimdal Øst)</t>
  </si>
  <si>
    <t>15/8-1 (Alpha)</t>
  </si>
  <si>
    <t>16/2-3 (Ragnarrock)</t>
  </si>
  <si>
    <t>Funn som i 2014 rapporteres som deler av andre felt og funn
Discoveries that are reported under other fields and discoveries</t>
  </si>
  <si>
    <r>
      <t xml:space="preserve">Totale petroleumsressursar på norsk kontinentalsokkel pr. 31.12.2014
</t>
    </r>
    <r>
      <rPr>
        <i/>
        <sz val="12"/>
        <rFont val="Arial"/>
        <family val="2"/>
      </rPr>
      <t>Original Recoverable Petroleum Resources on the Norwegian Continental
Shelf as of 31 December, 2014</t>
    </r>
  </si>
  <si>
    <r>
      <t xml:space="preserve">Ressursregnskap pr. 31.12.2014
</t>
    </r>
    <r>
      <rPr>
        <b/>
        <i/>
        <sz val="10"/>
        <rFont val="Arial"/>
        <family val="2"/>
      </rPr>
      <t>Resource account as of 31.12.2014</t>
    </r>
  </si>
  <si>
    <r>
      <t xml:space="preserve">Endring fra 2013
</t>
    </r>
    <r>
      <rPr>
        <b/>
        <i/>
        <sz val="10"/>
        <rFont val="Arial"/>
        <family val="2"/>
      </rPr>
      <t>Changes from 2013</t>
    </r>
  </si>
  <si>
    <t>Totale petroleumsressursar på norsk kontinentalsokkel pr. 31.12.2014</t>
  </si>
  <si>
    <t>Original Recoverable Petroleum Resources on the Norwegian Continental Shelf as of 31 December, 2014</t>
  </si>
  <si>
    <r>
      <t>Ressursregnskap/</t>
    </r>
    <r>
      <rPr>
        <b/>
        <i/>
        <sz val="11"/>
        <rFont val="Calibri"/>
        <family val="2"/>
        <scheme val="minor"/>
      </rPr>
      <t>Resource accounts per 31.12.2014</t>
    </r>
  </si>
  <si>
    <t>Operatør per 31.12.2014</t>
  </si>
  <si>
    <t>1) Felt med godkjent utbyggingsplan der produksjonen ikkje var kome i gang per 31.12.2014</t>
  </si>
  <si>
    <t>1) Fields with an approved development plan not in production as of 31.12.14</t>
  </si>
  <si>
    <t>Heimdal</t>
  </si>
  <si>
    <t>Huldra</t>
  </si>
  <si>
    <t>Murchison</t>
  </si>
  <si>
    <t>33/9-6 Delta</t>
  </si>
  <si>
    <t>3) Felt med godkjent utbyggingsplan der produksjonen ikke var startet per 31.12.2014</t>
  </si>
  <si>
    <t>3) Fields with an approved development plan not in production as of 31.12.2014</t>
  </si>
  <si>
    <r>
      <t>30/11-8 S (Krafla)</t>
    </r>
    <r>
      <rPr>
        <vertAlign val="superscript"/>
        <sz val="9"/>
        <color theme="1"/>
        <rFont val="Arial"/>
        <family val="2"/>
      </rPr>
      <t>5)</t>
    </r>
  </si>
  <si>
    <r>
      <t>6407/6-6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MIKKEL SØR</t>
    </r>
    <r>
      <rPr>
        <vertAlign val="superscript"/>
        <sz val="9"/>
        <rFont val="Arial"/>
        <family val="2"/>
      </rPr>
      <t>6)</t>
    </r>
  </si>
  <si>
    <r>
      <t>6507/7-14 S (Zidane)</t>
    </r>
    <r>
      <rPr>
        <vertAlign val="superscript"/>
        <sz val="9"/>
        <color theme="1"/>
        <rFont val="Arial"/>
        <family val="2"/>
      </rPr>
      <t>7)</t>
    </r>
  </si>
  <si>
    <t>5) 30/11-8 S (Krafla) inneholder 30/11-8 A - funnår 2011. Ressurser i RK 4F og RK 7F</t>
  </si>
  <si>
    <t>6) 6407/6-6 MIKKEL SØR inneholder 6407/6-7 S - funnår 2009</t>
  </si>
  <si>
    <t>6407/9-9 (Hasselmus)</t>
  </si>
  <si>
    <t>5) 30/11-8 S (Krafla) includes 30/11-8 A - discovery year 2011. Resources in RC 4F and RC 7F</t>
  </si>
  <si>
    <t>6) 6407/6-6 MIKKEL SØR includes 6407/6-7 S - discovery year 2009</t>
  </si>
  <si>
    <t>7) 6507/7-14 S (Zidane) includes 6507/7-15 S  - discovery year 2012</t>
  </si>
  <si>
    <t>6406/12-3 A (Bue)</t>
  </si>
  <si>
    <t>6406/12-3 S (Pil)</t>
  </si>
  <si>
    <t>6608/10-15 (Svale Nord)</t>
  </si>
  <si>
    <t>6407/1-7</t>
  </si>
  <si>
    <t>25/5-9 (Trell)</t>
  </si>
  <si>
    <t>25/8-4 (D-struktur)</t>
  </si>
  <si>
    <t>30/11-9 A (Askja Øst)</t>
  </si>
  <si>
    <t>30/11-10 (Krafla Nord)</t>
  </si>
  <si>
    <t>30/11-5 (Steinbit)</t>
  </si>
  <si>
    <t>34/6-3 A (Akkar)</t>
  </si>
  <si>
    <t>34/10-54 A (Valemon Nord)</t>
  </si>
  <si>
    <t>34/10-54 S (Valemon Nord)</t>
  </si>
  <si>
    <t>35/8-3 (Aurora)</t>
  </si>
  <si>
    <t>6507/10-2 S (Novus)</t>
  </si>
  <si>
    <t>6707/10-3 S (Ivory)</t>
  </si>
  <si>
    <t>7220/11-1 (Alta)</t>
  </si>
  <si>
    <t>7220/2-1 (Isfjell)</t>
  </si>
  <si>
    <t>7319/12-1 (Pingvin)</t>
  </si>
  <si>
    <t>7324/7-2 (Hanssen)</t>
  </si>
  <si>
    <t>8) 7220/7-3 S (Drivis) inneholder gass ressurser i RK 7 F</t>
  </si>
  <si>
    <r>
      <t>7220/7-3 S (Drivis)</t>
    </r>
    <r>
      <rPr>
        <vertAlign val="superscript"/>
        <sz val="9"/>
        <color theme="1"/>
        <rFont val="Arial"/>
        <family val="2"/>
      </rPr>
      <t>8)</t>
    </r>
  </si>
  <si>
    <r>
      <t>7220/8-1 JOHAN CASTBERG)</t>
    </r>
    <r>
      <rPr>
        <vertAlign val="superscript"/>
        <sz val="9"/>
        <color theme="1"/>
        <rFont val="Arial"/>
        <family val="2"/>
      </rPr>
      <t>9)</t>
    </r>
  </si>
  <si>
    <t>9) 7220/8-1 JOHAN CASTBERG inneholder 7220/7-1 - funnår 2012.  Ressursene omfatter gass ressurser i RK 7F</t>
  </si>
  <si>
    <t>8) 7220/7-3 S (Drivis) includes gas resources in RC 7F</t>
  </si>
  <si>
    <t>34/10-C-18 A</t>
  </si>
  <si>
    <t>FRAM H- NORD</t>
  </si>
  <si>
    <t>3) 33/9-6 Delta har avsluttet prøveproduksjonen</t>
  </si>
  <si>
    <r>
      <t>FLYNDRE</t>
    </r>
    <r>
      <rPr>
        <vertAlign val="superscript"/>
        <sz val="9"/>
        <rFont val="Arial"/>
        <family val="2"/>
      </rPr>
      <t>1)</t>
    </r>
  </si>
  <si>
    <t>Mærsk Oil Norway AS</t>
  </si>
  <si>
    <t>018 C</t>
  </si>
  <si>
    <t>028 B</t>
  </si>
  <si>
    <r>
      <t>HANZ</t>
    </r>
    <r>
      <rPr>
        <vertAlign val="superscript"/>
        <sz val="9"/>
        <rFont val="Arial"/>
        <family val="2"/>
      </rPr>
      <t>1)</t>
    </r>
  </si>
  <si>
    <r>
      <t>FLYNDRE</t>
    </r>
    <r>
      <rPr>
        <vertAlign val="superscript"/>
        <sz val="9"/>
        <rFont val="Arial"/>
        <family val="2"/>
      </rPr>
      <t>3)</t>
    </r>
  </si>
  <si>
    <r>
      <t>GOLIAT</t>
    </r>
    <r>
      <rPr>
        <vertAlign val="superscript"/>
        <sz val="9"/>
        <rFont val="Arial"/>
        <family val="2"/>
      </rPr>
      <t>3)</t>
    </r>
  </si>
  <si>
    <r>
      <t>HANZ</t>
    </r>
    <r>
      <rPr>
        <vertAlign val="superscript"/>
        <sz val="9"/>
        <rFont val="Arial"/>
        <family val="2"/>
      </rPr>
      <t>3)</t>
    </r>
  </si>
  <si>
    <t>17/12-1 VETTE</t>
  </si>
  <si>
    <t>25/7-5</t>
  </si>
  <si>
    <t>34/10-52 A</t>
  </si>
  <si>
    <t>34/10-52 B</t>
  </si>
  <si>
    <t>33/12-8 S Skinfaks</t>
  </si>
  <si>
    <t>34/8-17 S</t>
  </si>
  <si>
    <t>34/8-13 S</t>
  </si>
  <si>
    <t>30/11-8 S (Krafla)</t>
  </si>
  <si>
    <t>6507/7-14 S (Zidane)</t>
  </si>
  <si>
    <r>
      <t xml:space="preserve">Funn som i 2014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</si>
  <si>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t>7/11-7</t>
  </si>
  <si>
    <t>Tabeller:</t>
  </si>
  <si>
    <t>16/2-6 Johan Sverdrup</t>
  </si>
  <si>
    <t>FLYNDRE</t>
  </si>
  <si>
    <t>HANZ</t>
  </si>
  <si>
    <t xml:space="preserve">9) 7220/8-1JOHAN CASTBERG includes 7220/7-1 - discovery year 2012.The resources include gas resources in </t>
  </si>
  <si>
    <t xml:space="preserve">    RC 7F</t>
  </si>
  <si>
    <t>4) 7120/12-2 Alke inkluderer 7120/12-3 - funnår 1983</t>
  </si>
  <si>
    <t>4) 7120/12-2 Alke includes 7120/12-3 - discovery year 1983</t>
  </si>
  <si>
    <r>
      <t>7120/12-2 (Alke)</t>
    </r>
    <r>
      <rPr>
        <vertAlign val="superscript"/>
        <sz val="9"/>
        <rFont val="Arial"/>
        <family val="2"/>
      </rPr>
      <t>4)</t>
    </r>
  </si>
  <si>
    <t>7) 6507/7-14 S (Zidane) inneholder 6507/7-15 S - funnår 2012</t>
  </si>
  <si>
    <t>7120/12-2 (Alke)</t>
  </si>
  <si>
    <t>RK 4F: Ressurser i funn i planleggingsfase
Resources in the planning phase</t>
  </si>
  <si>
    <t>ODs Ressursklassifisering</t>
  </si>
  <si>
    <r>
      <t xml:space="preserve">Ressurser i funn i planleggingsfase (ressurskategori 4F)
</t>
    </r>
    <r>
      <rPr>
        <i/>
        <sz val="12"/>
        <rFont val="Arial"/>
        <family val="2"/>
      </rPr>
      <t>Resources in the planning phase (Resource category 4F)</t>
    </r>
  </si>
  <si>
    <r>
      <t xml:space="preserve">Ressurser i funn der utvinning er sannsynlig, men ikke avklart (ressurskategori 5F)
</t>
    </r>
    <r>
      <rPr>
        <i/>
        <sz val="12"/>
        <rFont val="Arial"/>
        <family val="2"/>
      </rPr>
      <t>Resources in discoveries where development is likely but not clarified (Resource category 5F)</t>
    </r>
  </si>
  <si>
    <t>34/11-2 S (Nøkken)</t>
  </si>
  <si>
    <t>6506/11-2 (Lange)</t>
  </si>
  <si>
    <t>6506/12-3 (Lysing)</t>
  </si>
  <si>
    <t>35/11-17 (F-Vest)</t>
  </si>
  <si>
    <t>7324/8-1 (Wisting)</t>
  </si>
  <si>
    <r>
      <t>25/2-10 S (Frigg-GammaDelta)</t>
    </r>
    <r>
      <rPr>
        <vertAlign val="superscript"/>
        <sz val="9"/>
        <rFont val="Arial"/>
        <family val="2"/>
      </rPr>
      <t>4)</t>
    </r>
  </si>
  <si>
    <t>4) 25/2-10 S (Frigg-GammaDelta) inneholder 25/2-17 - funnår 2009</t>
  </si>
  <si>
    <t>4) 25/2-10 S (Frigg-GammaDelta) includes 25/2-17 - discovery year 2009</t>
  </si>
  <si>
    <t>3) 33/9-6 Delta has completed the test production</t>
  </si>
  <si>
    <r>
      <t>Endring i forhold til 2013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2013</t>
    </r>
  </si>
  <si>
    <t>2.mars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</si>
</sst>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0.0"/>
    <numFmt numFmtId="166" formatCode="0.000"/>
    <numFmt numFmtId="167" formatCode="#,##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vertAlign val="superscript"/>
      <sz val="9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458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165" fontId="12" fillId="0" borderId="29" xfId="2" applyNumberFormat="1" applyFont="1" applyBorder="1"/>
    <xf numFmtId="0" fontId="6" fillId="0" borderId="34" xfId="2" applyFont="1" applyBorder="1" applyAlignment="1">
      <alignment wrapText="1"/>
    </xf>
    <xf numFmtId="165" fontId="6" fillId="0" borderId="35" xfId="2" applyNumberFormat="1" applyFont="1" applyBorder="1"/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165" fontId="6" fillId="0" borderId="1" xfId="4" applyNumberFormat="1" applyFont="1" applyBorder="1"/>
    <xf numFmtId="165" fontId="6" fillId="0" borderId="4" xfId="4" applyNumberFormat="1" applyFont="1" applyBorder="1"/>
    <xf numFmtId="165" fontId="6" fillId="0" borderId="5" xfId="4" applyNumberFormat="1" applyFont="1" applyBorder="1"/>
    <xf numFmtId="0" fontId="14" fillId="0" borderId="37" xfId="4" applyFont="1" applyBorder="1"/>
    <xf numFmtId="165" fontId="6" fillId="0" borderId="25" xfId="4" applyNumberFormat="1" applyFont="1" applyBorder="1"/>
    <xf numFmtId="165" fontId="6" fillId="0" borderId="28" xfId="4" applyNumberFormat="1" applyFont="1" applyBorder="1"/>
    <xf numFmtId="165" fontId="6" fillId="0" borderId="30" xfId="4" applyNumberFormat="1" applyFont="1" applyBorder="1"/>
    <xf numFmtId="0" fontId="14" fillId="0" borderId="38" xfId="4" applyFont="1" applyBorder="1"/>
    <xf numFmtId="0" fontId="3" fillId="0" borderId="0" xfId="4" applyFill="1"/>
    <xf numFmtId="0" fontId="16" fillId="0" borderId="0" xfId="2" applyFont="1" applyFill="1"/>
    <xf numFmtId="165" fontId="16" fillId="0" borderId="0" xfId="2" applyNumberFormat="1" applyFont="1" applyFill="1"/>
    <xf numFmtId="165" fontId="16" fillId="0" borderId="0" xfId="2" applyNumberFormat="1" applyFont="1"/>
    <xf numFmtId="0" fontId="12" fillId="0" borderId="0" xfId="2" applyFont="1"/>
    <xf numFmtId="0" fontId="17" fillId="0" borderId="0" xfId="4" applyFont="1"/>
    <xf numFmtId="0" fontId="18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3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0" xfId="2" applyNumberFormat="1" applyFont="1"/>
    <xf numFmtId="0" fontId="12" fillId="0" borderId="45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14" fontId="12" fillId="0" borderId="6" xfId="2" applyNumberFormat="1" applyFont="1" applyBorder="1"/>
    <xf numFmtId="0" fontId="3" fillId="0" borderId="9" xfId="4" applyBorder="1"/>
    <xf numFmtId="0" fontId="10" fillId="0" borderId="30" xfId="2" applyFont="1" applyBorder="1"/>
    <xf numFmtId="165" fontId="19" fillId="0" borderId="0" xfId="2" applyNumberFormat="1" applyFont="1" applyBorder="1" applyAlignment="1">
      <alignment horizontal="right"/>
    </xf>
    <xf numFmtId="0" fontId="6" fillId="0" borderId="0" xfId="2" applyFont="1" applyFill="1"/>
    <xf numFmtId="0" fontId="12" fillId="0" borderId="44" xfId="2" applyFont="1" applyBorder="1"/>
    <xf numFmtId="14" fontId="12" fillId="0" borderId="6" xfId="2" quotePrefix="1" applyNumberFormat="1" applyFont="1" applyBorder="1"/>
    <xf numFmtId="1" fontId="12" fillId="0" borderId="9" xfId="2" applyNumberFormat="1" applyFont="1" applyBorder="1"/>
    <xf numFmtId="0" fontId="3" fillId="2" borderId="0" xfId="4" applyFill="1"/>
    <xf numFmtId="0" fontId="12" fillId="0" borderId="10" xfId="2" quotePrefix="1" applyFont="1" applyBorder="1"/>
    <xf numFmtId="0" fontId="12" fillId="0" borderId="9" xfId="2" applyFont="1" applyFill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0" fontId="12" fillId="0" borderId="6" xfId="2" quotePrefix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65" fontId="12" fillId="0" borderId="18" xfId="2" applyNumberFormat="1" applyFont="1" applyFill="1" applyBorder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0" fontId="10" fillId="0" borderId="30" xfId="2" applyFont="1" applyFill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21" fillId="0" borderId="8" xfId="1" applyNumberFormat="1" applyFont="1" applyBorder="1"/>
    <xf numFmtId="3" fontId="21" fillId="0" borderId="0" xfId="1" applyNumberFormat="1" applyFont="1" applyBorder="1"/>
    <xf numFmtId="3" fontId="21" fillId="0" borderId="14" xfId="1" applyNumberFormat="1" applyFont="1" applyBorder="1"/>
    <xf numFmtId="3" fontId="21" fillId="0" borderId="15" xfId="1" applyNumberFormat="1" applyFont="1" applyBorder="1"/>
    <xf numFmtId="3" fontId="21" fillId="0" borderId="20" xfId="1" applyNumberFormat="1" applyFont="1" applyBorder="1"/>
    <xf numFmtId="3" fontId="21" fillId="0" borderId="12" xfId="1" applyNumberFormat="1" applyFont="1" applyBorder="1"/>
    <xf numFmtId="3" fontId="21" fillId="0" borderId="47" xfId="1" applyNumberFormat="1" applyFont="1" applyBorder="1"/>
    <xf numFmtId="3" fontId="21" fillId="0" borderId="24" xfId="1" applyNumberFormat="1" applyFont="1" applyBorder="1"/>
    <xf numFmtId="164" fontId="22" fillId="0" borderId="12" xfId="1" applyNumberFormat="1" applyFont="1" applyBorder="1"/>
    <xf numFmtId="164" fontId="22" fillId="0" borderId="14" xfId="2" applyNumberFormat="1" applyFont="1" applyBorder="1"/>
    <xf numFmtId="164" fontId="22" fillId="0" borderId="15" xfId="1" applyNumberFormat="1" applyFont="1" applyBorder="1"/>
    <xf numFmtId="164" fontId="22" fillId="0" borderId="8" xfId="2" applyNumberFormat="1" applyFont="1" applyBorder="1"/>
    <xf numFmtId="164" fontId="22" fillId="0" borderId="0" xfId="1" applyNumberFormat="1" applyFont="1" applyBorder="1"/>
    <xf numFmtId="164" fontId="22" fillId="0" borderId="20" xfId="2" applyNumberFormat="1" applyFont="1" applyBorder="1"/>
    <xf numFmtId="164" fontId="22" fillId="0" borderId="24" xfId="1" applyNumberFormat="1" applyFont="1" applyBorder="1"/>
    <xf numFmtId="164" fontId="22" fillId="0" borderId="27" xfId="2" applyNumberFormat="1" applyFont="1" applyBorder="1"/>
    <xf numFmtId="164" fontId="22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21" fillId="0" borderId="27" xfId="1" applyNumberFormat="1" applyFont="1" applyBorder="1"/>
    <xf numFmtId="3" fontId="21" fillId="0" borderId="28" xfId="1" applyNumberFormat="1" applyFont="1" applyBorder="1"/>
    <xf numFmtId="164" fontId="25" fillId="0" borderId="11" xfId="1" applyNumberFormat="1" applyFont="1" applyBorder="1"/>
    <xf numFmtId="164" fontId="25" fillId="0" borderId="48" xfId="2" applyNumberFormat="1" applyFont="1" applyBorder="1"/>
    <xf numFmtId="164" fontId="25" fillId="0" borderId="7" xfId="2" applyNumberFormat="1" applyFont="1" applyBorder="1"/>
    <xf numFmtId="164" fontId="25" fillId="0" borderId="11" xfId="2" applyNumberFormat="1" applyFont="1" applyBorder="1"/>
    <xf numFmtId="164" fontId="25" fillId="0" borderId="23" xfId="2" applyNumberFormat="1" applyFont="1" applyBorder="1"/>
    <xf numFmtId="164" fontId="25" fillId="0" borderId="26" xfId="1" applyNumberFormat="1" applyFont="1" applyBorder="1"/>
    <xf numFmtId="0" fontId="2" fillId="0" borderId="19" xfId="1" applyFont="1" applyBorder="1"/>
    <xf numFmtId="3" fontId="26" fillId="0" borderId="19" xfId="1" applyNumberFormat="1" applyFont="1" applyBorder="1"/>
    <xf numFmtId="3" fontId="26" fillId="0" borderId="17" xfId="1" applyNumberFormat="1" applyFont="1" applyBorder="1"/>
    <xf numFmtId="3" fontId="26" fillId="0" borderId="22" xfId="1" applyNumberFormat="1" applyFont="1" applyBorder="1"/>
    <xf numFmtId="3" fontId="26" fillId="0" borderId="49" xfId="1" applyNumberFormat="1" applyFont="1" applyBorder="1"/>
    <xf numFmtId="3" fontId="26" fillId="0" borderId="50" xfId="1" applyNumberFormat="1" applyFont="1" applyBorder="1"/>
    <xf numFmtId="164" fontId="25" fillId="0" borderId="14" xfId="1" applyNumberFormat="1" applyFont="1" applyBorder="1"/>
    <xf numFmtId="164" fontId="25" fillId="0" borderId="15" xfId="1" applyNumberFormat="1" applyFont="1" applyBorder="1"/>
    <xf numFmtId="3" fontId="26" fillId="0" borderId="14" xfId="1" applyNumberFormat="1" applyFont="1" applyBorder="1"/>
    <xf numFmtId="3" fontId="26" fillId="0" borderId="15" xfId="1" applyNumberFormat="1" applyFont="1" applyBorder="1"/>
    <xf numFmtId="0" fontId="2" fillId="0" borderId="0" xfId="1" applyFont="1"/>
    <xf numFmtId="164" fontId="5" fillId="0" borderId="48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5" xfId="1" applyNumberFormat="1" applyFont="1" applyBorder="1"/>
    <xf numFmtId="164" fontId="1" fillId="0" borderId="51" xfId="1" applyNumberFormat="1" applyBorder="1"/>
    <xf numFmtId="164" fontId="1" fillId="0" borderId="52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1" fillId="0" borderId="14" xfId="1" applyNumberFormat="1" applyBorder="1"/>
    <xf numFmtId="1" fontId="1" fillId="0" borderId="15" xfId="1" applyNumberFormat="1" applyBorder="1"/>
    <xf numFmtId="1" fontId="1" fillId="0" borderId="16" xfId="1" applyNumberForma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51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7" xfId="2" applyNumberFormat="1" applyFont="1" applyBorder="1"/>
    <xf numFmtId="1" fontId="6" fillId="0" borderId="53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4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48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14" xfId="2" applyNumberFormat="1" applyFont="1" applyBorder="1"/>
    <xf numFmtId="1" fontId="0" fillId="0" borderId="8" xfId="2" applyNumberFormat="1" applyFont="1" applyBorder="1"/>
    <xf numFmtId="1" fontId="6" fillId="0" borderId="50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165" fontId="12" fillId="0" borderId="4" xfId="4" applyNumberFormat="1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165" fontId="12" fillId="0" borderId="28" xfId="4" applyNumberFormat="1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29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5" xfId="4" applyBorder="1"/>
    <xf numFmtId="1" fontId="3" fillId="0" borderId="44" xfId="4" applyNumberFormat="1" applyBorder="1"/>
    <xf numFmtId="1" fontId="3" fillId="0" borderId="9" xfId="4" applyNumberFormat="1" applyBorder="1"/>
    <xf numFmtId="0" fontId="3" fillId="0" borderId="45" xfId="4" applyFont="1" applyBorder="1"/>
    <xf numFmtId="0" fontId="6" fillId="0" borderId="55" xfId="4" applyFont="1" applyBorder="1"/>
    <xf numFmtId="1" fontId="6" fillId="0" borderId="56" xfId="4" applyNumberFormat="1" applyFont="1" applyBorder="1"/>
    <xf numFmtId="1" fontId="6" fillId="0" borderId="46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60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7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9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165" fontId="0" fillId="3" borderId="0" xfId="2" applyNumberFormat="1" applyFont="1" applyFill="1"/>
    <xf numFmtId="0" fontId="0" fillId="3" borderId="0" xfId="2" applyFont="1" applyFill="1" applyAlignment="1">
      <alignment horizontal="center"/>
    </xf>
    <xf numFmtId="165" fontId="12" fillId="0" borderId="27" xfId="2" applyNumberFormat="1" applyFont="1" applyBorder="1"/>
    <xf numFmtId="165" fontId="12" fillId="0" borderId="28" xfId="2" applyNumberFormat="1" applyFont="1" applyBorder="1"/>
    <xf numFmtId="165" fontId="6" fillId="0" borderId="63" xfId="2" applyNumberFormat="1" applyFont="1" applyBorder="1"/>
    <xf numFmtId="165" fontId="10" fillId="0" borderId="64" xfId="2" applyNumberFormat="1" applyFont="1" applyBorder="1"/>
    <xf numFmtId="0" fontId="10" fillId="0" borderId="52" xfId="2" applyFont="1" applyBorder="1" applyAlignment="1">
      <alignment wrapText="1"/>
    </xf>
    <xf numFmtId="0" fontId="34" fillId="0" borderId="0" xfId="0" applyFont="1" applyAlignment="1">
      <alignment horizontal="left" readingOrder="1"/>
    </xf>
    <xf numFmtId="0" fontId="35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4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4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9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9" fillId="3" borderId="0" xfId="26" applyFont="1" applyFill="1" applyAlignment="1" applyProtection="1">
      <alignment vertical="top"/>
      <protection hidden="1"/>
    </xf>
    <xf numFmtId="0" fontId="39" fillId="3" borderId="0" xfId="26" applyFont="1" applyFill="1" applyAlignment="1" applyProtection="1">
      <alignment vertical="top" wrapText="1"/>
      <protection hidden="1"/>
    </xf>
    <xf numFmtId="0" fontId="39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9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7" fillId="3" borderId="0" xfId="2" applyFont="1" applyFill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30" fillId="0" borderId="0" xfId="0" applyFont="1" applyAlignment="1">
      <alignment horizontal="left" readingOrder="1"/>
    </xf>
    <xf numFmtId="0" fontId="33" fillId="0" borderId="0" xfId="4" applyFont="1"/>
    <xf numFmtId="165" fontId="40" fillId="3" borderId="0" xfId="2" applyNumberFormat="1" applyFont="1" applyFill="1"/>
    <xf numFmtId="0" fontId="40" fillId="3" borderId="0" xfId="2" applyFont="1" applyFill="1"/>
    <xf numFmtId="0" fontId="10" fillId="0" borderId="31" xfId="2" applyFont="1" applyBorder="1" applyAlignment="1">
      <alignment wrapText="1"/>
    </xf>
    <xf numFmtId="0" fontId="27" fillId="0" borderId="0" xfId="2" applyFont="1"/>
    <xf numFmtId="0" fontId="39" fillId="3" borderId="0" xfId="26" applyFill="1" applyAlignment="1" applyProtection="1">
      <alignment vertical="center"/>
      <protection hidden="1"/>
    </xf>
    <xf numFmtId="0" fontId="6" fillId="0" borderId="52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50" xfId="2" applyNumberFormat="1" applyFont="1" applyFill="1" applyBorder="1"/>
    <xf numFmtId="165" fontId="42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2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2" fillId="0" borderId="0" xfId="0" applyNumberFormat="1" applyFont="1" applyBorder="1"/>
    <xf numFmtId="165" fontId="43" fillId="0" borderId="0" xfId="2" applyNumberFormat="1" applyFont="1"/>
    <xf numFmtId="165" fontId="38" fillId="0" borderId="0" xfId="2" applyNumberFormat="1" applyFont="1"/>
    <xf numFmtId="0" fontId="45" fillId="0" borderId="0" xfId="4" applyFont="1"/>
    <xf numFmtId="0" fontId="38" fillId="0" borderId="0" xfId="1" applyFont="1"/>
    <xf numFmtId="165" fontId="27" fillId="0" borderId="0" xfId="2" applyNumberFormat="1" applyFont="1"/>
    <xf numFmtId="165" fontId="1" fillId="0" borderId="0" xfId="2" applyNumberFormat="1" applyFont="1"/>
    <xf numFmtId="0" fontId="3" fillId="0" borderId="0" xfId="4" applyFont="1" applyFill="1"/>
    <xf numFmtId="165" fontId="1" fillId="0" borderId="0" xfId="2" applyNumberFormat="1" applyFont="1" applyFill="1"/>
    <xf numFmtId="0" fontId="10" fillId="3" borderId="65" xfId="2" applyFont="1" applyFill="1" applyBorder="1" applyAlignment="1">
      <alignment wrapText="1"/>
    </xf>
    <xf numFmtId="0" fontId="27" fillId="0" borderId="0" xfId="4" applyFont="1"/>
    <xf numFmtId="165" fontId="46" fillId="0" borderId="0" xfId="2" applyNumberFormat="1" applyFont="1"/>
    <xf numFmtId="49" fontId="47" fillId="0" borderId="0" xfId="2" applyNumberFormat="1" applyFont="1"/>
    <xf numFmtId="165" fontId="47" fillId="0" borderId="0" xfId="2" applyNumberFormat="1" applyFont="1"/>
    <xf numFmtId="164" fontId="0" fillId="0" borderId="45" xfId="1" applyNumberFormat="1" applyFont="1" applyBorder="1" applyAlignment="1"/>
    <xf numFmtId="164" fontId="0" fillId="0" borderId="33" xfId="1" applyNumberFormat="1" applyFont="1" applyBorder="1" applyAlignment="1"/>
    <xf numFmtId="164" fontId="38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3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0" fontId="47" fillId="3" borderId="0" xfId="2" applyFont="1" applyFill="1"/>
    <xf numFmtId="165" fontId="3" fillId="0" borderId="0" xfId="2" applyNumberFormat="1" applyFont="1"/>
    <xf numFmtId="164" fontId="6" fillId="0" borderId="11" xfId="2" applyNumberFormat="1" applyFont="1" applyFill="1" applyBorder="1" applyAlignment="1">
      <alignment wrapText="1"/>
    </xf>
    <xf numFmtId="14" fontId="42" fillId="0" borderId="6" xfId="0" quotePrefix="1" applyNumberFormat="1" applyFont="1" applyBorder="1" applyAlignment="1">
      <alignment horizontal="left"/>
    </xf>
    <xf numFmtId="0" fontId="42" fillId="0" borderId="6" xfId="0" quotePrefix="1" applyFont="1" applyBorder="1" applyAlignment="1">
      <alignment horizontal="left"/>
    </xf>
    <xf numFmtId="0" fontId="42" fillId="0" borderId="10" xfId="0" quotePrefix="1" applyFont="1" applyBorder="1" applyAlignment="1">
      <alignment horizontal="left"/>
    </xf>
    <xf numFmtId="0" fontId="12" fillId="0" borderId="13" xfId="2" applyFont="1" applyFill="1" applyBorder="1"/>
    <xf numFmtId="0" fontId="3" fillId="0" borderId="45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4" fontId="42" fillId="0" borderId="6" xfId="2" quotePrefix="1" applyNumberFormat="1" applyFont="1" applyBorder="1"/>
    <xf numFmtId="0" fontId="12" fillId="0" borderId="6" xfId="2" applyFont="1" applyFill="1" applyBorder="1"/>
    <xf numFmtId="165" fontId="12" fillId="0" borderId="44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12" fillId="0" borderId="9" xfId="4" applyFont="1" applyBorder="1"/>
    <xf numFmtId="0" fontId="12" fillId="0" borderId="6" xfId="4" quotePrefix="1" applyFont="1" applyBorder="1"/>
    <xf numFmtId="0" fontId="53" fillId="0" borderId="0" xfId="4" applyFont="1"/>
    <xf numFmtId="0" fontId="54" fillId="0" borderId="0" xfId="4" applyFont="1"/>
    <xf numFmtId="165" fontId="54" fillId="0" borderId="0" xfId="2" applyNumberFormat="1" applyFont="1" applyBorder="1" applyAlignment="1">
      <alignment horizontal="right"/>
    </xf>
    <xf numFmtId="165" fontId="54" fillId="0" borderId="0" xfId="2" applyNumberFormat="1" applyFont="1"/>
    <xf numFmtId="165" fontId="12" fillId="0" borderId="0" xfId="2" applyNumberFormat="1" applyFont="1" applyBorder="1" applyAlignment="1">
      <alignment horizontal="right"/>
    </xf>
    <xf numFmtId="49" fontId="12" fillId="0" borderId="6" xfId="2" quotePrefix="1" applyNumberFormat="1" applyFont="1" applyFill="1" applyBorder="1" applyAlignment="1">
      <alignment wrapText="1"/>
    </xf>
    <xf numFmtId="49" fontId="12" fillId="0" borderId="9" xfId="2" applyNumberFormat="1" applyFont="1" applyFill="1" applyBorder="1" applyAlignment="1">
      <alignment horizontal="right" wrapText="1"/>
    </xf>
    <xf numFmtId="49" fontId="12" fillId="0" borderId="0" xfId="2" applyNumberFormat="1" applyFont="1" applyFill="1" applyBorder="1" applyAlignment="1">
      <alignment wrapText="1"/>
    </xf>
    <xf numFmtId="49" fontId="3" fillId="0" borderId="25" xfId="4" quotePrefix="1" applyNumberFormat="1" applyBorder="1"/>
    <xf numFmtId="0" fontId="42" fillId="0" borderId="6" xfId="2" applyFont="1" applyBorder="1"/>
    <xf numFmtId="165" fontId="42" fillId="0" borderId="8" xfId="2" applyNumberFormat="1" applyFont="1" applyBorder="1"/>
    <xf numFmtId="165" fontId="42" fillId="0" borderId="0" xfId="2" applyNumberFormat="1" applyFont="1" applyBorder="1"/>
    <xf numFmtId="167" fontId="12" fillId="0" borderId="0" xfId="2" applyNumberFormat="1" applyFont="1" applyBorder="1"/>
    <xf numFmtId="165" fontId="42" fillId="0" borderId="8" xfId="2" applyNumberFormat="1" applyFont="1" applyBorder="1" applyAlignment="1">
      <alignment horizontal="right"/>
    </xf>
    <xf numFmtId="165" fontId="42" fillId="0" borderId="0" xfId="2" applyNumberFormat="1" applyFont="1" applyBorder="1" applyAlignment="1">
      <alignment horizontal="right"/>
    </xf>
    <xf numFmtId="165" fontId="42" fillId="0" borderId="20" xfId="2" applyNumberFormat="1" applyFont="1" applyBorder="1" applyAlignment="1">
      <alignment horizontal="right"/>
    </xf>
    <xf numFmtId="165" fontId="42" fillId="0" borderId="12" xfId="2" applyNumberFormat="1" applyFont="1" applyBorder="1" applyAlignment="1">
      <alignment horizontal="right"/>
    </xf>
    <xf numFmtId="165" fontId="56" fillId="0" borderId="27" xfId="2" applyNumberFormat="1" applyFont="1" applyBorder="1" applyAlignment="1">
      <alignment horizontal="right"/>
    </xf>
    <xf numFmtId="165" fontId="56" fillId="0" borderId="28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165" fontId="3" fillId="0" borderId="0" xfId="2" applyNumberFormat="1" applyFont="1" applyBorder="1" applyAlignment="1">
      <alignment horizontal="left"/>
    </xf>
    <xf numFmtId="49" fontId="10" fillId="0" borderId="67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165" fontId="12" fillId="0" borderId="21" xfId="2" applyNumberFormat="1" applyFont="1" applyFill="1" applyBorder="1"/>
    <xf numFmtId="0" fontId="17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49" fontId="10" fillId="0" borderId="0" xfId="2" applyNumberFormat="1" applyFont="1" applyFill="1" applyBorder="1" applyAlignment="1">
      <alignment wrapText="1"/>
    </xf>
    <xf numFmtId="49" fontId="10" fillId="0" borderId="4" xfId="2" applyNumberFormat="1" applyFont="1" applyFill="1" applyBorder="1" applyAlignment="1">
      <alignment wrapText="1"/>
    </xf>
    <xf numFmtId="49" fontId="10" fillId="0" borderId="5" xfId="2" applyNumberFormat="1" applyFont="1" applyFill="1" applyBorder="1" applyAlignment="1">
      <alignment horizontal="center" wrapText="1"/>
    </xf>
    <xf numFmtId="49" fontId="10" fillId="0" borderId="6" xfId="2" applyNumberFormat="1" applyFont="1" applyFill="1" applyBorder="1" applyAlignment="1">
      <alignment wrapText="1"/>
    </xf>
    <xf numFmtId="49" fontId="10" fillId="0" borderId="9" xfId="2" applyNumberFormat="1" applyFont="1" applyFill="1" applyBorder="1" applyAlignment="1">
      <alignment horizontal="center" wrapText="1"/>
    </xf>
    <xf numFmtId="0" fontId="39" fillId="3" borderId="0" xfId="26" applyFill="1" applyAlignment="1" applyProtection="1">
      <protection hidden="1"/>
    </xf>
    <xf numFmtId="0" fontId="57" fillId="0" borderId="0" xfId="1" applyFont="1"/>
    <xf numFmtId="0" fontId="58" fillId="0" borderId="0" xfId="1" applyFont="1"/>
    <xf numFmtId="165" fontId="12" fillId="0" borderId="66" xfId="2" applyNumberFormat="1" applyFont="1" applyBorder="1"/>
    <xf numFmtId="165" fontId="10" fillId="0" borderId="29" xfId="2" applyNumberFormat="1" applyFont="1" applyFill="1" applyBorder="1"/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2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2" xfId="2" applyFont="1" applyFill="1" applyBorder="1" applyAlignment="1">
      <alignment horizontal="left"/>
    </xf>
    <xf numFmtId="2" fontId="31" fillId="3" borderId="0" xfId="2" applyNumberFormat="1" applyFont="1" applyFill="1" applyAlignment="1">
      <alignment horizontal="left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4" fillId="0" borderId="41" xfId="2" applyNumberFormat="1" applyFont="1" applyBorder="1" applyAlignment="1">
      <alignment horizontal="center"/>
    </xf>
    <xf numFmtId="164" fontId="44" fillId="0" borderId="40" xfId="2" applyNumberFormat="1" applyFont="1" applyBorder="1" applyAlignment="1">
      <alignment horizontal="center"/>
    </xf>
    <xf numFmtId="164" fontId="44" fillId="0" borderId="62" xfId="2" applyNumberFormat="1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31" fillId="3" borderId="0" xfId="2" applyFont="1" applyFill="1" applyAlignment="1">
      <alignment vertical="top" wrapText="1"/>
    </xf>
    <xf numFmtId="0" fontId="10" fillId="0" borderId="39" xfId="2" applyFont="1" applyBorder="1" applyAlignment="1">
      <alignment horizontal="center" wrapText="1"/>
    </xf>
    <xf numFmtId="0" fontId="10" fillId="0" borderId="40" xfId="2" applyFont="1" applyBorder="1" applyAlignment="1">
      <alignment horizontal="center" wrapText="1"/>
    </xf>
    <xf numFmtId="0" fontId="10" fillId="0" borderId="62" xfId="2" applyFont="1" applyBorder="1" applyAlignment="1">
      <alignment horizontal="center" wrapText="1"/>
    </xf>
    <xf numFmtId="0" fontId="10" fillId="0" borderId="41" xfId="2" applyFont="1" applyBorder="1" applyAlignment="1">
      <alignment horizontal="center" wrapText="1"/>
    </xf>
    <xf numFmtId="0" fontId="12" fillId="0" borderId="40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31" fillId="3" borderId="0" xfId="2" applyFont="1" applyFill="1" applyAlignment="1">
      <alignment horizontal="left" vertical="top" wrapText="1"/>
    </xf>
    <xf numFmtId="0" fontId="31" fillId="3" borderId="0" xfId="2" applyFont="1" applyFill="1" applyAlignment="1">
      <alignment horizontal="left" vertical="top"/>
    </xf>
    <xf numFmtId="0" fontId="31" fillId="3" borderId="57" xfId="2" applyFont="1" applyFill="1" applyBorder="1" applyAlignment="1">
      <alignment vertical="top" wrapText="1"/>
    </xf>
    <xf numFmtId="0" fontId="31" fillId="3" borderId="35" xfId="2" applyFont="1" applyFill="1" applyBorder="1" applyAlignment="1">
      <alignment vertical="top" wrapText="1"/>
    </xf>
    <xf numFmtId="0" fontId="31" fillId="3" borderId="58" xfId="2" applyFont="1" applyFill="1" applyBorder="1" applyAlignment="1">
      <alignment vertical="top" wrapText="1"/>
    </xf>
  </cellXfs>
  <cellStyles count="27">
    <cellStyle name="=C:\WINNT35\SYSTEM32\COMMAND.COM" xfId="2"/>
    <cellStyle name="=C:\WINNT35\SYSTEM32\COMMAND.COM 2" xfId="3"/>
    <cellStyle name="Hyperkobling" xfId="26" builtinId="8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3" xfId="17"/>
    <cellStyle name="Normal 3 4" xfId="18"/>
    <cellStyle name="Normal 4" xfId="19"/>
    <cellStyle name="Normal 5" xfId="20"/>
    <cellStyle name="Normal 6" xfId="21"/>
    <cellStyle name="Normal 7" xfId="22"/>
    <cellStyle name="Normal 8" xfId="23"/>
    <cellStyle name="Normal 9" xfId="24"/>
    <cellStyle name="Normal_ressursregnskap_200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200025</xdr:rowOff>
    </xdr:from>
    <xdr:to>
      <xdr:col>5</xdr:col>
      <xdr:colOff>723900</xdr:colOff>
      <xdr:row>30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31.12.2014.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2014.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31.12.2014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57150</xdr:rowOff>
    </xdr:from>
    <xdr:to>
      <xdr:col>0</xdr:col>
      <xdr:colOff>209550</xdr:colOff>
      <xdr:row>15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8383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6479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21</xdr:row>
      <xdr:rowOff>57150</xdr:rowOff>
    </xdr:from>
    <xdr:to>
      <xdr:col>0</xdr:col>
      <xdr:colOff>209550</xdr:colOff>
      <xdr:row>21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23</xdr:row>
      <xdr:rowOff>57150</xdr:rowOff>
    </xdr:from>
    <xdr:to>
      <xdr:col>0</xdr:col>
      <xdr:colOff>209550</xdr:colOff>
      <xdr:row>23</xdr:row>
      <xdr:rowOff>152400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25</xdr:row>
      <xdr:rowOff>57150</xdr:rowOff>
    </xdr:from>
    <xdr:to>
      <xdr:col>0</xdr:col>
      <xdr:colOff>209550</xdr:colOff>
      <xdr:row>25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27</xdr:row>
      <xdr:rowOff>57150</xdr:rowOff>
    </xdr:from>
    <xdr:to>
      <xdr:col>0</xdr:col>
      <xdr:colOff>209550</xdr:colOff>
      <xdr:row>27</xdr:row>
      <xdr:rowOff>152400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57150</xdr:rowOff>
    </xdr:from>
    <xdr:to>
      <xdr:col>0</xdr:col>
      <xdr:colOff>209550</xdr:colOff>
      <xdr:row>29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5</xdr:col>
      <xdr:colOff>419100</xdr:colOff>
      <xdr:row>5</xdr:row>
      <xdr:rowOff>152400</xdr:rowOff>
    </xdr:to>
    <xdr:pic>
      <xdr:nvPicPr>
        <xdr:cNvPr id="14" name="Bilde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61925"/>
          <a:ext cx="9525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pd.no/Global/Norsk/5-Regelverk/Tematiske%20veiledninger/Ressursklassifisering_n.pdf" TargetMode="External"/><Relationship Id="rId1" Type="http://schemas.openxmlformats.org/officeDocument/2006/relationships/hyperlink" Target="http://www.npd.no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5"/>
  <sheetViews>
    <sheetView tabSelected="1" zoomScaleNormal="100" zoomScaleSheetLayoutView="100" workbookViewId="0">
      <selection activeCell="H16" sqref="H16"/>
    </sheetView>
  </sheetViews>
  <sheetFormatPr baseColWidth="10" defaultRowHeight="12.75" x14ac:dyDescent="0.2"/>
  <cols>
    <col min="1" max="1" width="4.85546875" style="311" customWidth="1"/>
    <col min="2" max="2" width="92.42578125" style="311" customWidth="1"/>
    <col min="3" max="9" width="11.42578125" style="311" customWidth="1"/>
    <col min="10" max="10" width="5" style="311" customWidth="1"/>
    <col min="11" max="256" width="11.42578125" style="311"/>
    <col min="257" max="257" width="4.85546875" style="311" customWidth="1"/>
    <col min="258" max="258" width="92.42578125" style="311" customWidth="1"/>
    <col min="259" max="265" width="11.42578125" style="311" customWidth="1"/>
    <col min="266" max="266" width="5" style="311" customWidth="1"/>
    <col min="267" max="512" width="11.42578125" style="311"/>
    <col min="513" max="513" width="4.85546875" style="311" customWidth="1"/>
    <col min="514" max="514" width="92.42578125" style="311" customWidth="1"/>
    <col min="515" max="521" width="11.42578125" style="311" customWidth="1"/>
    <col min="522" max="522" width="5" style="311" customWidth="1"/>
    <col min="523" max="768" width="11.42578125" style="311"/>
    <col min="769" max="769" width="4.85546875" style="311" customWidth="1"/>
    <col min="770" max="770" width="92.42578125" style="311" customWidth="1"/>
    <col min="771" max="777" width="11.42578125" style="311" customWidth="1"/>
    <col min="778" max="778" width="5" style="311" customWidth="1"/>
    <col min="779" max="1024" width="11.42578125" style="311"/>
    <col min="1025" max="1025" width="4.85546875" style="311" customWidth="1"/>
    <col min="1026" max="1026" width="92.42578125" style="311" customWidth="1"/>
    <col min="1027" max="1033" width="11.42578125" style="311" customWidth="1"/>
    <col min="1034" max="1034" width="5" style="311" customWidth="1"/>
    <col min="1035" max="1280" width="11.42578125" style="311"/>
    <col min="1281" max="1281" width="4.85546875" style="311" customWidth="1"/>
    <col min="1282" max="1282" width="92.42578125" style="311" customWidth="1"/>
    <col min="1283" max="1289" width="11.42578125" style="311" customWidth="1"/>
    <col min="1290" max="1290" width="5" style="311" customWidth="1"/>
    <col min="1291" max="1536" width="11.42578125" style="311"/>
    <col min="1537" max="1537" width="4.85546875" style="311" customWidth="1"/>
    <col min="1538" max="1538" width="92.42578125" style="311" customWidth="1"/>
    <col min="1539" max="1545" width="11.42578125" style="311" customWidth="1"/>
    <col min="1546" max="1546" width="5" style="311" customWidth="1"/>
    <col min="1547" max="1792" width="11.42578125" style="311"/>
    <col min="1793" max="1793" width="4.85546875" style="311" customWidth="1"/>
    <col min="1794" max="1794" width="92.42578125" style="311" customWidth="1"/>
    <col min="1795" max="1801" width="11.42578125" style="311" customWidth="1"/>
    <col min="1802" max="1802" width="5" style="311" customWidth="1"/>
    <col min="1803" max="2048" width="11.42578125" style="311"/>
    <col min="2049" max="2049" width="4.85546875" style="311" customWidth="1"/>
    <col min="2050" max="2050" width="92.42578125" style="311" customWidth="1"/>
    <col min="2051" max="2057" width="11.42578125" style="311" customWidth="1"/>
    <col min="2058" max="2058" width="5" style="311" customWidth="1"/>
    <col min="2059" max="2304" width="11.42578125" style="311"/>
    <col min="2305" max="2305" width="4.85546875" style="311" customWidth="1"/>
    <col min="2306" max="2306" width="92.42578125" style="311" customWidth="1"/>
    <col min="2307" max="2313" width="11.42578125" style="311" customWidth="1"/>
    <col min="2314" max="2314" width="5" style="311" customWidth="1"/>
    <col min="2315" max="2560" width="11.42578125" style="311"/>
    <col min="2561" max="2561" width="4.85546875" style="311" customWidth="1"/>
    <col min="2562" max="2562" width="92.42578125" style="311" customWidth="1"/>
    <col min="2563" max="2569" width="11.42578125" style="311" customWidth="1"/>
    <col min="2570" max="2570" width="5" style="311" customWidth="1"/>
    <col min="2571" max="2816" width="11.42578125" style="311"/>
    <col min="2817" max="2817" width="4.85546875" style="311" customWidth="1"/>
    <col min="2818" max="2818" width="92.42578125" style="311" customWidth="1"/>
    <col min="2819" max="2825" width="11.42578125" style="311" customWidth="1"/>
    <col min="2826" max="2826" width="5" style="311" customWidth="1"/>
    <col min="2827" max="3072" width="11.42578125" style="311"/>
    <col min="3073" max="3073" width="4.85546875" style="311" customWidth="1"/>
    <col min="3074" max="3074" width="92.42578125" style="311" customWidth="1"/>
    <col min="3075" max="3081" width="11.42578125" style="311" customWidth="1"/>
    <col min="3082" max="3082" width="5" style="311" customWidth="1"/>
    <col min="3083" max="3328" width="11.42578125" style="311"/>
    <col min="3329" max="3329" width="4.85546875" style="311" customWidth="1"/>
    <col min="3330" max="3330" width="92.42578125" style="311" customWidth="1"/>
    <col min="3331" max="3337" width="11.42578125" style="311" customWidth="1"/>
    <col min="3338" max="3338" width="5" style="311" customWidth="1"/>
    <col min="3339" max="3584" width="11.42578125" style="311"/>
    <col min="3585" max="3585" width="4.85546875" style="311" customWidth="1"/>
    <col min="3586" max="3586" width="92.42578125" style="311" customWidth="1"/>
    <col min="3587" max="3593" width="11.42578125" style="311" customWidth="1"/>
    <col min="3594" max="3594" width="5" style="311" customWidth="1"/>
    <col min="3595" max="3840" width="11.42578125" style="311"/>
    <col min="3841" max="3841" width="4.85546875" style="311" customWidth="1"/>
    <col min="3842" max="3842" width="92.42578125" style="311" customWidth="1"/>
    <col min="3843" max="3849" width="11.42578125" style="311" customWidth="1"/>
    <col min="3850" max="3850" width="5" style="311" customWidth="1"/>
    <col min="3851" max="4096" width="11.42578125" style="311"/>
    <col min="4097" max="4097" width="4.85546875" style="311" customWidth="1"/>
    <col min="4098" max="4098" width="92.42578125" style="311" customWidth="1"/>
    <col min="4099" max="4105" width="11.42578125" style="311" customWidth="1"/>
    <col min="4106" max="4106" width="5" style="311" customWidth="1"/>
    <col min="4107" max="4352" width="11.42578125" style="311"/>
    <col min="4353" max="4353" width="4.85546875" style="311" customWidth="1"/>
    <col min="4354" max="4354" width="92.42578125" style="311" customWidth="1"/>
    <col min="4355" max="4361" width="11.42578125" style="311" customWidth="1"/>
    <col min="4362" max="4362" width="5" style="311" customWidth="1"/>
    <col min="4363" max="4608" width="11.42578125" style="311"/>
    <col min="4609" max="4609" width="4.85546875" style="311" customWidth="1"/>
    <col min="4610" max="4610" width="92.42578125" style="311" customWidth="1"/>
    <col min="4611" max="4617" width="11.42578125" style="311" customWidth="1"/>
    <col min="4618" max="4618" width="5" style="311" customWidth="1"/>
    <col min="4619" max="4864" width="11.42578125" style="311"/>
    <col min="4865" max="4865" width="4.85546875" style="311" customWidth="1"/>
    <col min="4866" max="4866" width="92.42578125" style="311" customWidth="1"/>
    <col min="4867" max="4873" width="11.42578125" style="311" customWidth="1"/>
    <col min="4874" max="4874" width="5" style="311" customWidth="1"/>
    <col min="4875" max="5120" width="11.42578125" style="311"/>
    <col min="5121" max="5121" width="4.85546875" style="311" customWidth="1"/>
    <col min="5122" max="5122" width="92.42578125" style="311" customWidth="1"/>
    <col min="5123" max="5129" width="11.42578125" style="311" customWidth="1"/>
    <col min="5130" max="5130" width="5" style="311" customWidth="1"/>
    <col min="5131" max="5376" width="11.42578125" style="311"/>
    <col min="5377" max="5377" width="4.85546875" style="311" customWidth="1"/>
    <col min="5378" max="5378" width="92.42578125" style="311" customWidth="1"/>
    <col min="5379" max="5385" width="11.42578125" style="311" customWidth="1"/>
    <col min="5386" max="5386" width="5" style="311" customWidth="1"/>
    <col min="5387" max="5632" width="11.42578125" style="311"/>
    <col min="5633" max="5633" width="4.85546875" style="311" customWidth="1"/>
    <col min="5634" max="5634" width="92.42578125" style="311" customWidth="1"/>
    <col min="5635" max="5641" width="11.42578125" style="311" customWidth="1"/>
    <col min="5642" max="5642" width="5" style="311" customWidth="1"/>
    <col min="5643" max="5888" width="11.42578125" style="311"/>
    <col min="5889" max="5889" width="4.85546875" style="311" customWidth="1"/>
    <col min="5890" max="5890" width="92.42578125" style="311" customWidth="1"/>
    <col min="5891" max="5897" width="11.42578125" style="311" customWidth="1"/>
    <col min="5898" max="5898" width="5" style="311" customWidth="1"/>
    <col min="5899" max="6144" width="11.42578125" style="311"/>
    <col min="6145" max="6145" width="4.85546875" style="311" customWidth="1"/>
    <col min="6146" max="6146" width="92.42578125" style="311" customWidth="1"/>
    <col min="6147" max="6153" width="11.42578125" style="311" customWidth="1"/>
    <col min="6154" max="6154" width="5" style="311" customWidth="1"/>
    <col min="6155" max="6400" width="11.42578125" style="311"/>
    <col min="6401" max="6401" width="4.85546875" style="311" customWidth="1"/>
    <col min="6402" max="6402" width="92.42578125" style="311" customWidth="1"/>
    <col min="6403" max="6409" width="11.42578125" style="311" customWidth="1"/>
    <col min="6410" max="6410" width="5" style="311" customWidth="1"/>
    <col min="6411" max="6656" width="11.42578125" style="311"/>
    <col min="6657" max="6657" width="4.85546875" style="311" customWidth="1"/>
    <col min="6658" max="6658" width="92.42578125" style="311" customWidth="1"/>
    <col min="6659" max="6665" width="11.42578125" style="311" customWidth="1"/>
    <col min="6666" max="6666" width="5" style="311" customWidth="1"/>
    <col min="6667" max="6912" width="11.42578125" style="311"/>
    <col min="6913" max="6913" width="4.85546875" style="311" customWidth="1"/>
    <col min="6914" max="6914" width="92.42578125" style="311" customWidth="1"/>
    <col min="6915" max="6921" width="11.42578125" style="311" customWidth="1"/>
    <col min="6922" max="6922" width="5" style="311" customWidth="1"/>
    <col min="6923" max="7168" width="11.42578125" style="311"/>
    <col min="7169" max="7169" width="4.85546875" style="311" customWidth="1"/>
    <col min="7170" max="7170" width="92.42578125" style="311" customWidth="1"/>
    <col min="7171" max="7177" width="11.42578125" style="311" customWidth="1"/>
    <col min="7178" max="7178" width="5" style="311" customWidth="1"/>
    <col min="7179" max="7424" width="11.42578125" style="311"/>
    <col min="7425" max="7425" width="4.85546875" style="311" customWidth="1"/>
    <col min="7426" max="7426" width="92.42578125" style="311" customWidth="1"/>
    <col min="7427" max="7433" width="11.42578125" style="311" customWidth="1"/>
    <col min="7434" max="7434" width="5" style="311" customWidth="1"/>
    <col min="7435" max="7680" width="11.42578125" style="311"/>
    <col min="7681" max="7681" width="4.85546875" style="311" customWidth="1"/>
    <col min="7682" max="7682" width="92.42578125" style="311" customWidth="1"/>
    <col min="7683" max="7689" width="11.42578125" style="311" customWidth="1"/>
    <col min="7690" max="7690" width="5" style="311" customWidth="1"/>
    <col min="7691" max="7936" width="11.42578125" style="311"/>
    <col min="7937" max="7937" width="4.85546875" style="311" customWidth="1"/>
    <col min="7938" max="7938" width="92.42578125" style="311" customWidth="1"/>
    <col min="7939" max="7945" width="11.42578125" style="311" customWidth="1"/>
    <col min="7946" max="7946" width="5" style="311" customWidth="1"/>
    <col min="7947" max="8192" width="11.42578125" style="311"/>
    <col min="8193" max="8193" width="4.85546875" style="311" customWidth="1"/>
    <col min="8194" max="8194" width="92.42578125" style="311" customWidth="1"/>
    <col min="8195" max="8201" width="11.42578125" style="311" customWidth="1"/>
    <col min="8202" max="8202" width="5" style="311" customWidth="1"/>
    <col min="8203" max="8448" width="11.42578125" style="311"/>
    <col min="8449" max="8449" width="4.85546875" style="311" customWidth="1"/>
    <col min="8450" max="8450" width="92.42578125" style="311" customWidth="1"/>
    <col min="8451" max="8457" width="11.42578125" style="311" customWidth="1"/>
    <col min="8458" max="8458" width="5" style="311" customWidth="1"/>
    <col min="8459" max="8704" width="11.42578125" style="311"/>
    <col min="8705" max="8705" width="4.85546875" style="311" customWidth="1"/>
    <col min="8706" max="8706" width="92.42578125" style="311" customWidth="1"/>
    <col min="8707" max="8713" width="11.42578125" style="311" customWidth="1"/>
    <col min="8714" max="8714" width="5" style="311" customWidth="1"/>
    <col min="8715" max="8960" width="11.42578125" style="311"/>
    <col min="8961" max="8961" width="4.85546875" style="311" customWidth="1"/>
    <col min="8962" max="8962" width="92.42578125" style="311" customWidth="1"/>
    <col min="8963" max="8969" width="11.42578125" style="311" customWidth="1"/>
    <col min="8970" max="8970" width="5" style="311" customWidth="1"/>
    <col min="8971" max="9216" width="11.42578125" style="311"/>
    <col min="9217" max="9217" width="4.85546875" style="311" customWidth="1"/>
    <col min="9218" max="9218" width="92.42578125" style="311" customWidth="1"/>
    <col min="9219" max="9225" width="11.42578125" style="311" customWidth="1"/>
    <col min="9226" max="9226" width="5" style="311" customWidth="1"/>
    <col min="9227" max="9472" width="11.42578125" style="311"/>
    <col min="9473" max="9473" width="4.85546875" style="311" customWidth="1"/>
    <col min="9474" max="9474" width="92.42578125" style="311" customWidth="1"/>
    <col min="9475" max="9481" width="11.42578125" style="311" customWidth="1"/>
    <col min="9482" max="9482" width="5" style="311" customWidth="1"/>
    <col min="9483" max="9728" width="11.42578125" style="311"/>
    <col min="9729" max="9729" width="4.85546875" style="311" customWidth="1"/>
    <col min="9730" max="9730" width="92.42578125" style="311" customWidth="1"/>
    <col min="9731" max="9737" width="11.42578125" style="311" customWidth="1"/>
    <col min="9738" max="9738" width="5" style="311" customWidth="1"/>
    <col min="9739" max="9984" width="11.42578125" style="311"/>
    <col min="9985" max="9985" width="4.85546875" style="311" customWidth="1"/>
    <col min="9986" max="9986" width="92.42578125" style="311" customWidth="1"/>
    <col min="9987" max="9993" width="11.42578125" style="311" customWidth="1"/>
    <col min="9994" max="9994" width="5" style="311" customWidth="1"/>
    <col min="9995" max="10240" width="11.42578125" style="311"/>
    <col min="10241" max="10241" width="4.85546875" style="311" customWidth="1"/>
    <col min="10242" max="10242" width="92.42578125" style="311" customWidth="1"/>
    <col min="10243" max="10249" width="11.42578125" style="311" customWidth="1"/>
    <col min="10250" max="10250" width="5" style="311" customWidth="1"/>
    <col min="10251" max="10496" width="11.42578125" style="311"/>
    <col min="10497" max="10497" width="4.85546875" style="311" customWidth="1"/>
    <col min="10498" max="10498" width="92.42578125" style="311" customWidth="1"/>
    <col min="10499" max="10505" width="11.42578125" style="311" customWidth="1"/>
    <col min="10506" max="10506" width="5" style="311" customWidth="1"/>
    <col min="10507" max="10752" width="11.42578125" style="311"/>
    <col min="10753" max="10753" width="4.85546875" style="311" customWidth="1"/>
    <col min="10754" max="10754" width="92.42578125" style="311" customWidth="1"/>
    <col min="10755" max="10761" width="11.42578125" style="311" customWidth="1"/>
    <col min="10762" max="10762" width="5" style="311" customWidth="1"/>
    <col min="10763" max="11008" width="11.42578125" style="311"/>
    <col min="11009" max="11009" width="4.85546875" style="311" customWidth="1"/>
    <col min="11010" max="11010" width="92.42578125" style="311" customWidth="1"/>
    <col min="11011" max="11017" width="11.42578125" style="311" customWidth="1"/>
    <col min="11018" max="11018" width="5" style="311" customWidth="1"/>
    <col min="11019" max="11264" width="11.42578125" style="311"/>
    <col min="11265" max="11265" width="4.85546875" style="311" customWidth="1"/>
    <col min="11266" max="11266" width="92.42578125" style="311" customWidth="1"/>
    <col min="11267" max="11273" width="11.42578125" style="311" customWidth="1"/>
    <col min="11274" max="11274" width="5" style="311" customWidth="1"/>
    <col min="11275" max="11520" width="11.42578125" style="311"/>
    <col min="11521" max="11521" width="4.85546875" style="311" customWidth="1"/>
    <col min="11522" max="11522" width="92.42578125" style="311" customWidth="1"/>
    <col min="11523" max="11529" width="11.42578125" style="311" customWidth="1"/>
    <col min="11530" max="11530" width="5" style="311" customWidth="1"/>
    <col min="11531" max="11776" width="11.42578125" style="311"/>
    <col min="11777" max="11777" width="4.85546875" style="311" customWidth="1"/>
    <col min="11778" max="11778" width="92.42578125" style="311" customWidth="1"/>
    <col min="11779" max="11785" width="11.42578125" style="311" customWidth="1"/>
    <col min="11786" max="11786" width="5" style="311" customWidth="1"/>
    <col min="11787" max="12032" width="11.42578125" style="311"/>
    <col min="12033" max="12033" width="4.85546875" style="311" customWidth="1"/>
    <col min="12034" max="12034" width="92.42578125" style="311" customWidth="1"/>
    <col min="12035" max="12041" width="11.42578125" style="311" customWidth="1"/>
    <col min="12042" max="12042" width="5" style="311" customWidth="1"/>
    <col min="12043" max="12288" width="11.42578125" style="311"/>
    <col min="12289" max="12289" width="4.85546875" style="311" customWidth="1"/>
    <col min="12290" max="12290" width="92.42578125" style="311" customWidth="1"/>
    <col min="12291" max="12297" width="11.42578125" style="311" customWidth="1"/>
    <col min="12298" max="12298" width="5" style="311" customWidth="1"/>
    <col min="12299" max="12544" width="11.42578125" style="311"/>
    <col min="12545" max="12545" width="4.85546875" style="311" customWidth="1"/>
    <col min="12546" max="12546" width="92.42578125" style="311" customWidth="1"/>
    <col min="12547" max="12553" width="11.42578125" style="311" customWidth="1"/>
    <col min="12554" max="12554" width="5" style="311" customWidth="1"/>
    <col min="12555" max="12800" width="11.42578125" style="311"/>
    <col min="12801" max="12801" width="4.85546875" style="311" customWidth="1"/>
    <col min="12802" max="12802" width="92.42578125" style="311" customWidth="1"/>
    <col min="12803" max="12809" width="11.42578125" style="311" customWidth="1"/>
    <col min="12810" max="12810" width="5" style="311" customWidth="1"/>
    <col min="12811" max="13056" width="11.42578125" style="311"/>
    <col min="13057" max="13057" width="4.85546875" style="311" customWidth="1"/>
    <col min="13058" max="13058" width="92.42578125" style="311" customWidth="1"/>
    <col min="13059" max="13065" width="11.42578125" style="311" customWidth="1"/>
    <col min="13066" max="13066" width="5" style="311" customWidth="1"/>
    <col min="13067" max="13312" width="11.42578125" style="311"/>
    <col min="13313" max="13313" width="4.85546875" style="311" customWidth="1"/>
    <col min="13314" max="13314" width="92.42578125" style="311" customWidth="1"/>
    <col min="13315" max="13321" width="11.42578125" style="311" customWidth="1"/>
    <col min="13322" max="13322" width="5" style="311" customWidth="1"/>
    <col min="13323" max="13568" width="11.42578125" style="311"/>
    <col min="13569" max="13569" width="4.85546875" style="311" customWidth="1"/>
    <col min="13570" max="13570" width="92.42578125" style="311" customWidth="1"/>
    <col min="13571" max="13577" width="11.42578125" style="311" customWidth="1"/>
    <col min="13578" max="13578" width="5" style="311" customWidth="1"/>
    <col min="13579" max="13824" width="11.42578125" style="311"/>
    <col min="13825" max="13825" width="4.85546875" style="311" customWidth="1"/>
    <col min="13826" max="13826" width="92.42578125" style="311" customWidth="1"/>
    <col min="13827" max="13833" width="11.42578125" style="311" customWidth="1"/>
    <col min="13834" max="13834" width="5" style="311" customWidth="1"/>
    <col min="13835" max="14080" width="11.42578125" style="311"/>
    <col min="14081" max="14081" width="4.85546875" style="311" customWidth="1"/>
    <col min="14082" max="14082" width="92.42578125" style="311" customWidth="1"/>
    <col min="14083" max="14089" width="11.42578125" style="311" customWidth="1"/>
    <col min="14090" max="14090" width="5" style="311" customWidth="1"/>
    <col min="14091" max="14336" width="11.42578125" style="311"/>
    <col min="14337" max="14337" width="4.85546875" style="311" customWidth="1"/>
    <col min="14338" max="14338" width="92.42578125" style="311" customWidth="1"/>
    <col min="14339" max="14345" width="11.42578125" style="311" customWidth="1"/>
    <col min="14346" max="14346" width="5" style="311" customWidth="1"/>
    <col min="14347" max="14592" width="11.42578125" style="311"/>
    <col min="14593" max="14593" width="4.85546875" style="311" customWidth="1"/>
    <col min="14594" max="14594" width="92.42578125" style="311" customWidth="1"/>
    <col min="14595" max="14601" width="11.42578125" style="311" customWidth="1"/>
    <col min="14602" max="14602" width="5" style="311" customWidth="1"/>
    <col min="14603" max="14848" width="11.42578125" style="311"/>
    <col min="14849" max="14849" width="4.85546875" style="311" customWidth="1"/>
    <col min="14850" max="14850" width="92.42578125" style="311" customWidth="1"/>
    <col min="14851" max="14857" width="11.42578125" style="311" customWidth="1"/>
    <col min="14858" max="14858" width="5" style="311" customWidth="1"/>
    <col min="14859" max="15104" width="11.42578125" style="311"/>
    <col min="15105" max="15105" width="4.85546875" style="311" customWidth="1"/>
    <col min="15106" max="15106" width="92.42578125" style="311" customWidth="1"/>
    <col min="15107" max="15113" width="11.42578125" style="311" customWidth="1"/>
    <col min="15114" max="15114" width="5" style="311" customWidth="1"/>
    <col min="15115" max="15360" width="11.42578125" style="311"/>
    <col min="15361" max="15361" width="4.85546875" style="311" customWidth="1"/>
    <col min="15362" max="15362" width="92.42578125" style="311" customWidth="1"/>
    <col min="15363" max="15369" width="11.42578125" style="311" customWidth="1"/>
    <col min="15370" max="15370" width="5" style="311" customWidth="1"/>
    <col min="15371" max="15616" width="11.42578125" style="311"/>
    <col min="15617" max="15617" width="4.85546875" style="311" customWidth="1"/>
    <col min="15618" max="15618" width="92.42578125" style="311" customWidth="1"/>
    <col min="15619" max="15625" width="11.42578125" style="311" customWidth="1"/>
    <col min="15626" max="15626" width="5" style="311" customWidth="1"/>
    <col min="15627" max="15872" width="11.42578125" style="311"/>
    <col min="15873" max="15873" width="4.85546875" style="311" customWidth="1"/>
    <col min="15874" max="15874" width="92.42578125" style="311" customWidth="1"/>
    <col min="15875" max="15881" width="11.42578125" style="311" customWidth="1"/>
    <col min="15882" max="15882" width="5" style="311" customWidth="1"/>
    <col min="15883" max="16128" width="11.42578125" style="311"/>
    <col min="16129" max="16129" width="4.85546875" style="311" customWidth="1"/>
    <col min="16130" max="16130" width="92.42578125" style="311" customWidth="1"/>
    <col min="16131" max="16137" width="11.42578125" style="311" customWidth="1"/>
    <col min="16138" max="16138" width="5" style="311" customWidth="1"/>
    <col min="16139" max="16384" width="11.42578125" style="311"/>
  </cols>
  <sheetData>
    <row r="1" spans="1:16" x14ac:dyDescent="0.2">
      <c r="A1" s="309"/>
      <c r="B1" s="309"/>
      <c r="C1" s="309"/>
      <c r="D1" s="309"/>
      <c r="E1" s="309"/>
      <c r="F1" s="309"/>
      <c r="G1" s="309"/>
      <c r="H1" s="309"/>
      <c r="I1" s="309"/>
      <c r="J1" s="309"/>
      <c r="K1" s="310"/>
      <c r="L1" s="310"/>
      <c r="M1" s="310"/>
      <c r="N1" s="310"/>
      <c r="O1" s="310"/>
      <c r="P1" s="310"/>
    </row>
    <row r="2" spans="1:16" x14ac:dyDescent="0.2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10"/>
      <c r="L2" s="310"/>
      <c r="M2" s="310"/>
      <c r="N2" s="310"/>
      <c r="O2" s="310"/>
      <c r="P2" s="310"/>
    </row>
    <row r="3" spans="1:16" x14ac:dyDescent="0.2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10"/>
      <c r="L3" s="310"/>
      <c r="M3" s="310"/>
      <c r="N3" s="310"/>
      <c r="O3" s="310"/>
      <c r="P3" s="310"/>
    </row>
    <row r="4" spans="1:16" x14ac:dyDescent="0.2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10"/>
      <c r="L4" s="310"/>
      <c r="M4" s="310"/>
      <c r="N4" s="310"/>
      <c r="O4" s="310"/>
      <c r="P4" s="310"/>
    </row>
    <row r="5" spans="1:16" x14ac:dyDescent="0.2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10"/>
      <c r="L5" s="310"/>
      <c r="M5" s="310"/>
      <c r="N5" s="310"/>
      <c r="O5" s="310"/>
      <c r="P5" s="310"/>
    </row>
    <row r="6" spans="1:16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10"/>
      <c r="L6" s="310"/>
      <c r="M6" s="310"/>
      <c r="N6" s="310"/>
      <c r="O6" s="310"/>
      <c r="P6" s="310"/>
    </row>
    <row r="7" spans="1:16" x14ac:dyDescent="0.2">
      <c r="A7" s="309"/>
      <c r="B7" s="426" t="s">
        <v>663</v>
      </c>
      <c r="C7" s="309"/>
      <c r="D7" s="309"/>
      <c r="E7" s="309"/>
      <c r="F7" s="309"/>
      <c r="G7" s="309"/>
      <c r="H7" s="309"/>
      <c r="I7" s="309"/>
      <c r="J7" s="309"/>
      <c r="K7" s="310"/>
      <c r="L7" s="310"/>
      <c r="M7" s="310"/>
      <c r="N7" s="310"/>
      <c r="O7" s="310"/>
      <c r="P7" s="310"/>
    </row>
    <row r="8" spans="1:16" x14ac:dyDescent="0.2">
      <c r="A8" s="309"/>
      <c r="B8" s="309"/>
      <c r="C8" s="309"/>
      <c r="D8" s="309"/>
      <c r="E8" s="309"/>
      <c r="F8" s="309"/>
      <c r="G8" s="309"/>
      <c r="H8" s="309"/>
      <c r="I8" s="309"/>
      <c r="J8" s="309"/>
      <c r="K8" s="310"/>
      <c r="L8" s="310"/>
      <c r="M8" s="310"/>
      <c r="N8" s="310"/>
      <c r="O8" s="310"/>
      <c r="P8" s="310"/>
    </row>
    <row r="9" spans="1:16" ht="20.100000000000001" customHeight="1" x14ac:dyDescent="0.25">
      <c r="A9" s="309"/>
      <c r="B9" s="418" t="s">
        <v>651</v>
      </c>
      <c r="C9" s="309"/>
      <c r="D9" s="309"/>
      <c r="E9" s="309"/>
      <c r="F9" s="309"/>
      <c r="G9" s="309"/>
      <c r="H9" s="309"/>
      <c r="I9" s="309"/>
      <c r="J9" s="309"/>
      <c r="K9" s="310"/>
      <c r="L9" s="310"/>
      <c r="M9" s="310"/>
      <c r="N9" s="310"/>
      <c r="O9" s="310"/>
      <c r="P9" s="310"/>
    </row>
    <row r="10" spans="1:16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10"/>
      <c r="L10" s="310"/>
      <c r="M10" s="310"/>
      <c r="N10" s="310"/>
      <c r="O10" s="310"/>
      <c r="P10" s="310"/>
    </row>
    <row r="11" spans="1:16" s="315" customFormat="1" ht="25.5" x14ac:dyDescent="0.25">
      <c r="A11" s="312"/>
      <c r="B11" s="313" t="s">
        <v>417</v>
      </c>
      <c r="C11" s="312"/>
      <c r="D11" s="312"/>
      <c r="E11" s="312"/>
      <c r="F11" s="312"/>
      <c r="G11" s="312"/>
      <c r="H11" s="312"/>
      <c r="I11" s="312"/>
      <c r="J11" s="312"/>
      <c r="K11" s="314"/>
      <c r="L11" s="314"/>
      <c r="M11" s="314"/>
      <c r="N11" s="314"/>
      <c r="O11" s="314"/>
      <c r="P11" s="314"/>
    </row>
    <row r="12" spans="1:16" s="315" customFormat="1" x14ac:dyDescent="0.25">
      <c r="A12" s="312"/>
      <c r="B12" s="313"/>
      <c r="C12" s="312"/>
      <c r="D12" s="312"/>
      <c r="E12" s="312"/>
      <c r="F12" s="312"/>
      <c r="G12" s="312"/>
      <c r="H12" s="312"/>
      <c r="I12" s="312"/>
      <c r="J12" s="312"/>
      <c r="K12" s="314"/>
      <c r="L12" s="314"/>
      <c r="M12" s="314"/>
      <c r="N12" s="314"/>
      <c r="O12" s="314"/>
      <c r="P12" s="314"/>
    </row>
    <row r="13" spans="1:16" s="315" customFormat="1" x14ac:dyDescent="0.2">
      <c r="A13" s="321"/>
      <c r="B13" s="313" t="s">
        <v>387</v>
      </c>
      <c r="C13" s="312"/>
      <c r="D13" s="312"/>
      <c r="E13" s="312"/>
      <c r="F13" s="312"/>
      <c r="G13" s="312"/>
      <c r="H13" s="312"/>
      <c r="I13" s="312"/>
      <c r="J13" s="312"/>
      <c r="K13" s="314"/>
      <c r="L13" s="314"/>
      <c r="M13" s="314"/>
      <c r="N13" s="314"/>
      <c r="O13" s="314"/>
      <c r="P13" s="314"/>
    </row>
    <row r="14" spans="1:16" s="315" customFormat="1" x14ac:dyDescent="0.25">
      <c r="A14" s="312"/>
      <c r="B14" s="331" t="s">
        <v>441</v>
      </c>
      <c r="C14" s="312"/>
      <c r="D14" s="312"/>
      <c r="E14" s="312"/>
      <c r="F14" s="312"/>
      <c r="G14" s="312"/>
      <c r="H14" s="312"/>
      <c r="I14" s="312"/>
      <c r="J14" s="312"/>
      <c r="K14" s="314"/>
      <c r="L14" s="314"/>
      <c r="M14" s="314"/>
      <c r="N14" s="314"/>
      <c r="O14" s="314"/>
      <c r="P14" s="314"/>
    </row>
    <row r="15" spans="1:16" s="315" customFormat="1" x14ac:dyDescent="0.25">
      <c r="A15" s="312"/>
      <c r="B15" s="331"/>
      <c r="C15" s="312"/>
      <c r="D15" s="312"/>
      <c r="E15" s="312"/>
      <c r="F15" s="312"/>
      <c r="G15" s="312"/>
      <c r="H15" s="312"/>
      <c r="I15" s="312"/>
      <c r="J15" s="312"/>
      <c r="K15" s="314"/>
      <c r="L15" s="314"/>
      <c r="M15" s="314"/>
      <c r="N15" s="314"/>
      <c r="O15" s="314"/>
      <c r="P15" s="314"/>
    </row>
    <row r="16" spans="1:16" s="315" customFormat="1" ht="25.5" x14ac:dyDescent="0.25">
      <c r="A16" s="312"/>
      <c r="B16" s="313" t="s">
        <v>373</v>
      </c>
      <c r="C16" s="312"/>
      <c r="D16" s="312"/>
      <c r="E16" s="312"/>
      <c r="F16" s="312"/>
      <c r="G16" s="312"/>
      <c r="H16" s="312"/>
      <c r="I16" s="312"/>
      <c r="J16" s="312"/>
      <c r="K16" s="314"/>
      <c r="L16" s="314"/>
      <c r="M16" s="314"/>
      <c r="N16" s="314"/>
      <c r="O16" s="314"/>
      <c r="P16" s="314"/>
    </row>
    <row r="17" spans="1:16" s="315" customFormat="1" x14ac:dyDescent="0.25">
      <c r="A17" s="312"/>
      <c r="B17" s="316"/>
      <c r="C17" s="312"/>
      <c r="D17" s="312"/>
      <c r="E17" s="312"/>
      <c r="F17" s="312"/>
      <c r="G17" s="312"/>
      <c r="H17" s="312"/>
      <c r="I17" s="312"/>
      <c r="J17" s="312"/>
      <c r="K17" s="314"/>
      <c r="L17" s="314"/>
      <c r="M17" s="314"/>
      <c r="N17" s="314"/>
      <c r="O17" s="314"/>
      <c r="P17" s="314"/>
    </row>
    <row r="18" spans="1:16" s="315" customFormat="1" x14ac:dyDescent="0.25">
      <c r="A18" s="312"/>
      <c r="B18" s="320" t="s">
        <v>374</v>
      </c>
      <c r="C18" s="312"/>
      <c r="D18" s="312"/>
      <c r="E18" s="312"/>
      <c r="F18" s="312"/>
      <c r="G18" s="312"/>
      <c r="H18" s="312"/>
      <c r="I18" s="312"/>
      <c r="J18" s="312"/>
      <c r="K18" s="314"/>
      <c r="L18" s="314"/>
      <c r="M18" s="314"/>
      <c r="N18" s="314"/>
      <c r="O18" s="314"/>
      <c r="P18" s="314"/>
    </row>
    <row r="19" spans="1:16" s="315" customFormat="1" x14ac:dyDescent="0.25">
      <c r="A19" s="312"/>
      <c r="B19" s="316"/>
      <c r="C19" s="312"/>
      <c r="D19" s="312"/>
      <c r="E19" s="312"/>
      <c r="F19" s="312"/>
      <c r="G19" s="312"/>
      <c r="H19" s="312"/>
      <c r="I19" s="312"/>
      <c r="J19" s="312"/>
      <c r="K19" s="314"/>
      <c r="L19" s="314"/>
      <c r="M19" s="314"/>
      <c r="N19" s="314"/>
      <c r="O19" s="314"/>
      <c r="P19" s="314"/>
    </row>
    <row r="20" spans="1:16" s="315" customFormat="1" ht="25.5" x14ac:dyDescent="0.25">
      <c r="A20" s="312"/>
      <c r="B20" s="313" t="s">
        <v>375</v>
      </c>
      <c r="C20" s="312"/>
      <c r="D20" s="312"/>
      <c r="E20" s="312"/>
      <c r="F20" s="312"/>
      <c r="G20" s="312"/>
      <c r="H20" s="312"/>
      <c r="I20" s="312"/>
      <c r="J20" s="312"/>
      <c r="K20" s="314"/>
      <c r="L20" s="314"/>
      <c r="M20" s="314"/>
      <c r="N20" s="314"/>
      <c r="O20" s="314"/>
      <c r="P20" s="314"/>
    </row>
    <row r="21" spans="1:16" s="315" customFormat="1" x14ac:dyDescent="0.25">
      <c r="A21" s="312"/>
      <c r="B21" s="317"/>
      <c r="C21" s="312"/>
      <c r="D21" s="312"/>
      <c r="E21" s="312"/>
      <c r="F21" s="312"/>
      <c r="G21" s="312"/>
      <c r="H21" s="312"/>
      <c r="I21" s="312"/>
      <c r="J21" s="312"/>
      <c r="K21" s="314"/>
      <c r="L21" s="314"/>
      <c r="M21" s="314"/>
      <c r="N21" s="314"/>
      <c r="O21" s="314"/>
      <c r="P21" s="314"/>
    </row>
    <row r="22" spans="1:16" s="315" customFormat="1" ht="25.5" x14ac:dyDescent="0.25">
      <c r="A22" s="312"/>
      <c r="B22" s="313" t="s">
        <v>662</v>
      </c>
      <c r="C22" s="312"/>
      <c r="D22" s="312"/>
      <c r="E22" s="312"/>
      <c r="F22" s="312"/>
      <c r="G22" s="312"/>
      <c r="H22" s="312"/>
      <c r="I22" s="312"/>
      <c r="J22" s="312"/>
      <c r="K22" s="314"/>
      <c r="L22" s="314"/>
      <c r="M22" s="314"/>
      <c r="N22" s="314"/>
      <c r="O22" s="314"/>
      <c r="P22" s="314"/>
    </row>
    <row r="23" spans="1:16" s="315" customFormat="1" x14ac:dyDescent="0.25">
      <c r="A23" s="312"/>
      <c r="B23" s="316"/>
      <c r="C23" s="312"/>
      <c r="D23" s="312"/>
      <c r="E23" s="312"/>
      <c r="F23" s="312"/>
      <c r="G23" s="312"/>
      <c r="H23" s="312"/>
      <c r="I23" s="312"/>
      <c r="J23" s="312"/>
      <c r="K23" s="314"/>
      <c r="L23" s="314"/>
      <c r="M23" s="314"/>
      <c r="N23" s="314"/>
      <c r="O23" s="314"/>
      <c r="P23" s="314"/>
    </row>
    <row r="24" spans="1:16" s="315" customFormat="1" ht="25.5" x14ac:dyDescent="0.25">
      <c r="A24" s="312"/>
      <c r="B24" s="313" t="s">
        <v>376</v>
      </c>
      <c r="C24" s="312"/>
      <c r="D24" s="312"/>
      <c r="E24" s="312"/>
      <c r="F24" s="312"/>
      <c r="G24" s="312"/>
      <c r="H24" s="312"/>
      <c r="I24" s="312"/>
      <c r="J24" s="312"/>
      <c r="K24" s="314"/>
      <c r="L24" s="314"/>
      <c r="M24" s="314"/>
      <c r="N24" s="314"/>
      <c r="O24" s="314"/>
      <c r="P24" s="314"/>
    </row>
    <row r="25" spans="1:16" s="315" customFormat="1" x14ac:dyDescent="0.25">
      <c r="A25" s="312"/>
      <c r="B25" s="317"/>
      <c r="C25" s="312"/>
      <c r="D25" s="312"/>
      <c r="E25" s="312"/>
      <c r="F25" s="312"/>
      <c r="G25" s="312"/>
      <c r="H25" s="312"/>
      <c r="I25" s="312"/>
      <c r="J25" s="312"/>
      <c r="K25" s="314"/>
      <c r="L25" s="314"/>
      <c r="M25" s="314"/>
      <c r="N25" s="314"/>
      <c r="O25" s="314"/>
      <c r="P25" s="314"/>
    </row>
    <row r="26" spans="1:16" s="315" customFormat="1" ht="25.5" x14ac:dyDescent="0.25">
      <c r="A26" s="312"/>
      <c r="B26" s="313" t="s">
        <v>377</v>
      </c>
      <c r="C26" s="312"/>
      <c r="D26" s="312"/>
      <c r="E26" s="312"/>
      <c r="F26" s="312"/>
      <c r="G26" s="312"/>
      <c r="H26" s="312"/>
      <c r="I26" s="312"/>
      <c r="J26" s="312"/>
      <c r="K26" s="314"/>
      <c r="L26" s="314"/>
      <c r="M26" s="314"/>
      <c r="N26" s="314"/>
      <c r="O26" s="314"/>
      <c r="P26" s="314"/>
    </row>
    <row r="27" spans="1:16" s="315" customFormat="1" x14ac:dyDescent="0.25">
      <c r="A27" s="312"/>
      <c r="B27" s="317"/>
      <c r="C27" s="312"/>
      <c r="D27" s="312"/>
      <c r="E27" s="312"/>
      <c r="F27" s="312"/>
      <c r="G27" s="312"/>
      <c r="H27" s="312"/>
      <c r="I27" s="312"/>
      <c r="J27" s="312"/>
      <c r="K27" s="314"/>
      <c r="L27" s="314"/>
      <c r="M27" s="314"/>
      <c r="N27" s="314"/>
      <c r="O27" s="314"/>
      <c r="P27" s="314"/>
    </row>
    <row r="28" spans="1:16" s="315" customFormat="1" ht="25.5" x14ac:dyDescent="0.25">
      <c r="A28" s="312"/>
      <c r="B28" s="313" t="s">
        <v>580</v>
      </c>
      <c r="C28" s="312"/>
      <c r="D28" s="312"/>
      <c r="E28" s="312"/>
      <c r="F28" s="312"/>
      <c r="G28" s="312"/>
      <c r="H28" s="312"/>
      <c r="I28" s="312"/>
      <c r="J28" s="312"/>
      <c r="K28" s="314"/>
      <c r="L28" s="314"/>
      <c r="M28" s="314"/>
      <c r="N28" s="314"/>
      <c r="O28" s="314"/>
      <c r="P28" s="314"/>
    </row>
    <row r="29" spans="1:16" s="315" customFormat="1" x14ac:dyDescent="0.25">
      <c r="A29" s="312"/>
      <c r="B29" s="317"/>
      <c r="C29" s="312"/>
      <c r="D29" s="312"/>
      <c r="E29" s="312"/>
      <c r="F29" s="312"/>
      <c r="G29" s="312"/>
      <c r="H29" s="312"/>
      <c r="I29" s="312"/>
      <c r="J29" s="312"/>
      <c r="K29" s="314"/>
      <c r="L29" s="314"/>
      <c r="M29" s="314"/>
      <c r="N29" s="314"/>
      <c r="O29" s="314"/>
      <c r="P29" s="314"/>
    </row>
    <row r="30" spans="1:16" s="315" customFormat="1" ht="25.5" x14ac:dyDescent="0.25">
      <c r="A30" s="312"/>
      <c r="B30" s="313" t="s">
        <v>378</v>
      </c>
      <c r="C30" s="312"/>
      <c r="D30" s="312"/>
      <c r="E30" s="312"/>
      <c r="F30" s="312"/>
      <c r="G30" s="312"/>
      <c r="H30" s="312"/>
      <c r="I30" s="312"/>
      <c r="J30" s="312"/>
      <c r="K30" s="314"/>
      <c r="L30" s="314"/>
      <c r="M30" s="314"/>
      <c r="N30" s="314"/>
      <c r="O30" s="314"/>
      <c r="P30" s="314"/>
    </row>
    <row r="31" spans="1:16" x14ac:dyDescent="0.2">
      <c r="A31" s="309"/>
      <c r="B31" s="309"/>
      <c r="C31" s="309"/>
      <c r="D31" s="309"/>
      <c r="E31" s="309"/>
      <c r="F31" s="309"/>
      <c r="G31" s="309"/>
      <c r="H31" s="309"/>
      <c r="I31" s="309"/>
      <c r="J31" s="309"/>
      <c r="K31" s="310"/>
      <c r="L31" s="310"/>
      <c r="M31" s="310"/>
      <c r="N31" s="310"/>
      <c r="O31" s="310"/>
      <c r="P31" s="310"/>
    </row>
    <row r="32" spans="1:16" x14ac:dyDescent="0.2">
      <c r="A32" s="309"/>
      <c r="B32" s="309"/>
      <c r="C32" s="309"/>
      <c r="D32" s="309"/>
      <c r="E32" s="309"/>
      <c r="F32" s="309"/>
      <c r="G32" s="309"/>
      <c r="H32" s="309"/>
      <c r="I32" s="309"/>
      <c r="J32" s="309"/>
      <c r="K32" s="310"/>
      <c r="L32" s="310"/>
      <c r="M32" s="310"/>
      <c r="N32" s="310"/>
      <c r="O32" s="310"/>
      <c r="P32" s="310"/>
    </row>
    <row r="33" spans="1:16" x14ac:dyDescent="0.2">
      <c r="A33" s="309"/>
      <c r="B33" s="309"/>
      <c r="C33" s="318"/>
      <c r="D33" s="309"/>
      <c r="E33" s="309"/>
      <c r="F33" s="309"/>
      <c r="G33" s="309"/>
      <c r="H33" s="309"/>
      <c r="I33" s="309"/>
      <c r="J33" s="309"/>
      <c r="K33" s="310"/>
      <c r="L33" s="310"/>
      <c r="M33" s="310"/>
      <c r="N33" s="310"/>
      <c r="O33" s="310"/>
      <c r="P33" s="310"/>
    </row>
    <row r="34" spans="1:16" x14ac:dyDescent="0.2">
      <c r="A34" s="309"/>
      <c r="B34" s="309"/>
      <c r="C34" s="318" t="s">
        <v>372</v>
      </c>
      <c r="D34" s="309"/>
      <c r="E34" s="309"/>
      <c r="F34" s="309"/>
      <c r="G34" s="309"/>
      <c r="H34" s="309"/>
      <c r="I34" s="309"/>
      <c r="J34" s="309"/>
      <c r="K34" s="310"/>
      <c r="L34" s="310"/>
      <c r="M34" s="310"/>
      <c r="N34" s="310"/>
      <c r="O34" s="310"/>
      <c r="P34" s="310"/>
    </row>
    <row r="35" spans="1:16" x14ac:dyDescent="0.2">
      <c r="A35" s="309"/>
      <c r="B35" s="309"/>
      <c r="C35" s="319" t="s">
        <v>676</v>
      </c>
      <c r="D35" s="309"/>
      <c r="E35" s="309"/>
      <c r="F35" s="309"/>
      <c r="G35" s="309"/>
      <c r="H35" s="309"/>
      <c r="I35" s="309"/>
      <c r="J35" s="309"/>
      <c r="K35" s="310"/>
      <c r="L35" s="310"/>
      <c r="M35" s="310"/>
      <c r="N35" s="310"/>
      <c r="O35" s="310"/>
      <c r="P35" s="310"/>
    </row>
    <row r="36" spans="1:16" x14ac:dyDescent="0.2">
      <c r="A36" s="309"/>
      <c r="B36" s="309"/>
      <c r="C36" s="309"/>
      <c r="D36" s="309"/>
      <c r="E36" s="309"/>
      <c r="F36" s="309"/>
      <c r="G36" s="309"/>
      <c r="H36" s="309"/>
      <c r="I36" s="309"/>
      <c r="J36" s="309"/>
      <c r="K36" s="310"/>
      <c r="L36" s="310"/>
      <c r="M36" s="310"/>
      <c r="N36" s="310"/>
      <c r="O36" s="310"/>
      <c r="P36" s="310"/>
    </row>
    <row r="37" spans="1:16" x14ac:dyDescent="0.2">
      <c r="A37" s="309"/>
      <c r="B37" s="309"/>
      <c r="C37" s="309"/>
      <c r="D37" s="309"/>
      <c r="E37" s="309"/>
      <c r="F37" s="309"/>
      <c r="G37" s="309"/>
      <c r="H37" s="309"/>
      <c r="I37" s="309"/>
      <c r="J37" s="309"/>
      <c r="K37" s="310"/>
      <c r="L37" s="310"/>
      <c r="M37" s="310"/>
      <c r="N37" s="310"/>
      <c r="O37" s="310"/>
      <c r="P37" s="310"/>
    </row>
    <row r="38" spans="1:16" x14ac:dyDescent="0.2">
      <c r="A38" s="310"/>
      <c r="B38" s="310"/>
      <c r="C38" s="309"/>
      <c r="D38" s="310"/>
      <c r="E38" s="310"/>
      <c r="F38" s="310"/>
      <c r="G38" s="310"/>
      <c r="H38" s="310"/>
      <c r="I38" s="310"/>
      <c r="J38" s="309"/>
      <c r="K38" s="310"/>
      <c r="L38" s="310"/>
      <c r="M38" s="310"/>
      <c r="N38" s="310"/>
      <c r="O38" s="310"/>
      <c r="P38" s="310"/>
    </row>
    <row r="39" spans="1:16" x14ac:dyDescent="0.2">
      <c r="A39" s="310"/>
      <c r="B39" s="310"/>
      <c r="C39" s="310"/>
      <c r="D39" s="310"/>
      <c r="E39" s="310"/>
      <c r="F39" s="310"/>
      <c r="G39" s="310"/>
      <c r="H39" s="310"/>
      <c r="I39" s="310"/>
      <c r="J39" s="309"/>
      <c r="K39" s="310"/>
      <c r="L39" s="310"/>
      <c r="M39" s="310"/>
      <c r="N39" s="310"/>
      <c r="O39" s="310"/>
      <c r="P39" s="310"/>
    </row>
    <row r="40" spans="1:16" x14ac:dyDescent="0.2">
      <c r="A40" s="310"/>
      <c r="B40" s="310"/>
      <c r="C40" s="310"/>
      <c r="D40" s="310"/>
      <c r="E40" s="310"/>
      <c r="F40" s="310"/>
      <c r="G40" s="310"/>
      <c r="H40" s="310"/>
      <c r="I40" s="310"/>
      <c r="J40" s="309"/>
      <c r="K40" s="310"/>
      <c r="L40" s="310"/>
      <c r="M40" s="310"/>
      <c r="N40" s="310"/>
      <c r="O40" s="310"/>
      <c r="P40" s="310"/>
    </row>
    <row r="41" spans="1:16" x14ac:dyDescent="0.2">
      <c r="A41" s="310"/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</row>
    <row r="42" spans="1:16" x14ac:dyDescent="0.2">
      <c r="A42" s="310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</row>
    <row r="43" spans="1:16" x14ac:dyDescent="0.2">
      <c r="A43" s="310"/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</row>
    <row r="44" spans="1:16" x14ac:dyDescent="0.2">
      <c r="A44" s="310"/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</row>
    <row r="45" spans="1:16" x14ac:dyDescent="0.2">
      <c r="A45" s="310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</row>
    <row r="46" spans="1:16" x14ac:dyDescent="0.2">
      <c r="A46" s="310"/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</row>
    <row r="47" spans="1:16" x14ac:dyDescent="0.2">
      <c r="A47" s="310"/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</row>
    <row r="48" spans="1:16" x14ac:dyDescent="0.2">
      <c r="A48" s="310"/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</row>
    <row r="49" spans="1:16" x14ac:dyDescent="0.2">
      <c r="A49" s="310"/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</row>
    <row r="50" spans="1:16" x14ac:dyDescent="0.2">
      <c r="A50" s="310"/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</row>
    <row r="51" spans="1:16" x14ac:dyDescent="0.2">
      <c r="A51" s="310"/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</row>
    <row r="52" spans="1:16" x14ac:dyDescent="0.2">
      <c r="A52" s="310"/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</row>
    <row r="53" spans="1:16" x14ac:dyDescent="0.2">
      <c r="A53" s="310"/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</row>
    <row r="54" spans="1:16" x14ac:dyDescent="0.2">
      <c r="A54" s="310"/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</row>
    <row r="55" spans="1:16" x14ac:dyDescent="0.2">
      <c r="A55" s="310"/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</row>
    <row r="56" spans="1:16" x14ac:dyDescent="0.2">
      <c r="A56" s="310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</row>
    <row r="57" spans="1:16" x14ac:dyDescent="0.2">
      <c r="A57" s="310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</row>
    <row r="58" spans="1:16" x14ac:dyDescent="0.2">
      <c r="A58" s="310"/>
      <c r="B58" s="310"/>
      <c r="C58" s="310"/>
      <c r="D58" s="310"/>
      <c r="E58" s="310"/>
      <c r="F58" s="310"/>
      <c r="G58" s="310"/>
      <c r="H58" s="310"/>
      <c r="I58" s="310"/>
      <c r="J58" s="310"/>
      <c r="K58" s="310"/>
      <c r="L58" s="310"/>
      <c r="M58" s="310"/>
      <c r="N58" s="310"/>
      <c r="O58" s="310"/>
      <c r="P58" s="310"/>
    </row>
    <row r="59" spans="1:16" x14ac:dyDescent="0.2">
      <c r="A59" s="310"/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</row>
    <row r="60" spans="1:16" x14ac:dyDescent="0.2">
      <c r="A60" s="310"/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</row>
    <row r="61" spans="1:16" x14ac:dyDescent="0.2">
      <c r="A61" s="310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</row>
    <row r="62" spans="1:16" x14ac:dyDescent="0.2">
      <c r="A62" s="310"/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</row>
    <row r="63" spans="1:16" x14ac:dyDescent="0.2">
      <c r="A63" s="310"/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</row>
    <row r="64" spans="1:16" x14ac:dyDescent="0.2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</row>
    <row r="65" spans="1:16" x14ac:dyDescent="0.2">
      <c r="A65" s="310"/>
      <c r="B65" s="310"/>
      <c r="C65" s="310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0"/>
      <c r="O65" s="310"/>
      <c r="P65" s="310"/>
    </row>
    <row r="66" spans="1:16" x14ac:dyDescent="0.2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</row>
    <row r="67" spans="1:16" x14ac:dyDescent="0.2">
      <c r="A67" s="310"/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</row>
    <row r="68" spans="1:16" x14ac:dyDescent="0.2">
      <c r="A68" s="310"/>
      <c r="B68" s="310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</row>
    <row r="69" spans="1:16" x14ac:dyDescent="0.2">
      <c r="A69" s="310"/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</row>
    <row r="70" spans="1:16" x14ac:dyDescent="0.2">
      <c r="A70" s="310"/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</row>
    <row r="71" spans="1:16" x14ac:dyDescent="0.2">
      <c r="A71" s="310"/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</row>
    <row r="72" spans="1:16" x14ac:dyDescent="0.2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</row>
    <row r="73" spans="1:16" x14ac:dyDescent="0.2">
      <c r="A73" s="310"/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10"/>
      <c r="O73" s="310"/>
      <c r="P73" s="310"/>
    </row>
    <row r="74" spans="1:16" x14ac:dyDescent="0.2">
      <c r="A74" s="310"/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10"/>
      <c r="P74" s="310"/>
    </row>
    <row r="75" spans="1:16" x14ac:dyDescent="0.2">
      <c r="A75" s="310"/>
      <c r="B75" s="310"/>
      <c r="C75" s="310"/>
      <c r="D75" s="310"/>
      <c r="E75" s="310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310"/>
    </row>
    <row r="76" spans="1:16" x14ac:dyDescent="0.2">
      <c r="A76" s="310"/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</row>
    <row r="77" spans="1:16" x14ac:dyDescent="0.2">
      <c r="A77" s="310"/>
      <c r="B77" s="310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</row>
    <row r="78" spans="1:16" x14ac:dyDescent="0.2">
      <c r="A78" s="310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</row>
    <row r="79" spans="1:16" x14ac:dyDescent="0.2">
      <c r="A79" s="310"/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</row>
    <row r="80" spans="1:16" x14ac:dyDescent="0.2">
      <c r="A80" s="310"/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P80" s="310"/>
    </row>
    <row r="81" spans="1:16" x14ac:dyDescent="0.2">
      <c r="A81" s="310"/>
      <c r="B81" s="310"/>
      <c r="C81" s="310"/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310"/>
    </row>
    <row r="82" spans="1:16" x14ac:dyDescent="0.2">
      <c r="A82" s="310"/>
      <c r="B82" s="310"/>
      <c r="C82" s="310"/>
      <c r="D82" s="310"/>
      <c r="E82" s="310"/>
      <c r="F82" s="310"/>
      <c r="G82" s="310"/>
      <c r="H82" s="310"/>
      <c r="I82" s="310"/>
      <c r="J82" s="310"/>
      <c r="K82" s="310"/>
      <c r="L82" s="310"/>
      <c r="M82" s="310"/>
      <c r="N82" s="310"/>
      <c r="O82" s="310"/>
      <c r="P82" s="310"/>
    </row>
    <row r="83" spans="1:16" x14ac:dyDescent="0.2">
      <c r="A83" s="310"/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0"/>
    </row>
    <row r="84" spans="1:16" x14ac:dyDescent="0.2">
      <c r="A84" s="310"/>
      <c r="B84" s="310"/>
      <c r="C84" s="310"/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0"/>
    </row>
    <row r="85" spans="1:16" x14ac:dyDescent="0.2">
      <c r="A85" s="310"/>
      <c r="B85" s="310"/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</row>
    <row r="86" spans="1:16" x14ac:dyDescent="0.2">
      <c r="A86" s="310"/>
      <c r="B86" s="310"/>
      <c r="C86" s="310"/>
      <c r="D86" s="310"/>
      <c r="E86" s="310"/>
      <c r="F86" s="310"/>
      <c r="G86" s="310"/>
      <c r="H86" s="310"/>
      <c r="I86" s="310"/>
      <c r="J86" s="310"/>
      <c r="K86" s="310"/>
      <c r="L86" s="310"/>
      <c r="M86" s="310"/>
      <c r="N86" s="310"/>
      <c r="O86" s="310"/>
      <c r="P86" s="310"/>
    </row>
    <row r="87" spans="1:16" x14ac:dyDescent="0.2">
      <c r="A87" s="310"/>
      <c r="B87" s="310"/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0"/>
      <c r="O87" s="310"/>
      <c r="P87" s="310"/>
    </row>
    <row r="88" spans="1:16" x14ac:dyDescent="0.2">
      <c r="A88" s="310"/>
      <c r="B88" s="310"/>
      <c r="C88" s="310"/>
      <c r="D88" s="310"/>
      <c r="E88" s="310"/>
      <c r="F88" s="310"/>
      <c r="G88" s="310"/>
      <c r="H88" s="310"/>
      <c r="I88" s="310"/>
      <c r="J88" s="310"/>
      <c r="K88" s="310"/>
      <c r="L88" s="310"/>
      <c r="M88" s="310"/>
      <c r="N88" s="310"/>
      <c r="O88" s="310"/>
      <c r="P88" s="310"/>
    </row>
    <row r="89" spans="1:16" x14ac:dyDescent="0.2">
      <c r="A89" s="310"/>
      <c r="B89" s="310"/>
      <c r="C89" s="310"/>
      <c r="D89" s="310"/>
      <c r="E89" s="310"/>
      <c r="F89" s="310"/>
      <c r="G89" s="310"/>
      <c r="H89" s="310"/>
      <c r="I89" s="310"/>
      <c r="J89" s="310"/>
      <c r="K89" s="310"/>
      <c r="L89" s="310"/>
      <c r="M89" s="310"/>
      <c r="N89" s="310"/>
      <c r="O89" s="310"/>
      <c r="P89" s="310"/>
    </row>
    <row r="90" spans="1:16" x14ac:dyDescent="0.2">
      <c r="A90" s="310"/>
      <c r="B90" s="310"/>
      <c r="C90" s="310"/>
      <c r="D90" s="310"/>
      <c r="E90" s="310"/>
      <c r="F90" s="310"/>
      <c r="G90" s="310"/>
      <c r="H90" s="310"/>
      <c r="I90" s="310"/>
      <c r="J90" s="310"/>
      <c r="K90" s="310"/>
      <c r="L90" s="310"/>
      <c r="M90" s="310"/>
      <c r="N90" s="310"/>
      <c r="O90" s="310"/>
      <c r="P90" s="310"/>
    </row>
    <row r="91" spans="1:16" x14ac:dyDescent="0.2">
      <c r="A91" s="310"/>
      <c r="B91" s="310"/>
      <c r="C91" s="310"/>
      <c r="D91" s="310"/>
      <c r="E91" s="310"/>
      <c r="F91" s="310"/>
      <c r="G91" s="310"/>
      <c r="H91" s="310"/>
      <c r="I91" s="310"/>
      <c r="J91" s="310"/>
      <c r="K91" s="310"/>
      <c r="L91" s="310"/>
      <c r="M91" s="310"/>
      <c r="N91" s="310"/>
      <c r="O91" s="310"/>
      <c r="P91" s="310"/>
    </row>
    <row r="92" spans="1:16" x14ac:dyDescent="0.2">
      <c r="A92" s="310"/>
      <c r="B92" s="310"/>
      <c r="C92" s="310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</row>
    <row r="93" spans="1:16" x14ac:dyDescent="0.2">
      <c r="A93" s="310"/>
      <c r="B93" s="310"/>
      <c r="C93" s="310"/>
      <c r="D93" s="310"/>
      <c r="E93" s="310"/>
      <c r="F93" s="310"/>
      <c r="G93" s="310"/>
      <c r="H93" s="310"/>
      <c r="I93" s="310"/>
      <c r="J93" s="310"/>
      <c r="K93" s="310"/>
      <c r="L93" s="310"/>
      <c r="M93" s="310"/>
      <c r="N93" s="310"/>
      <c r="O93" s="310"/>
      <c r="P93" s="310"/>
    </row>
    <row r="94" spans="1:16" x14ac:dyDescent="0.2">
      <c r="A94" s="310"/>
      <c r="B94" s="310"/>
      <c r="C94" s="310"/>
      <c r="D94" s="310"/>
      <c r="E94" s="310"/>
      <c r="F94" s="310"/>
      <c r="G94" s="310"/>
      <c r="H94" s="310"/>
      <c r="I94" s="310"/>
      <c r="J94" s="310"/>
      <c r="K94" s="310"/>
      <c r="L94" s="310"/>
      <c r="M94" s="310"/>
      <c r="N94" s="310"/>
      <c r="O94" s="310"/>
      <c r="P94" s="310"/>
    </row>
    <row r="95" spans="1:16" x14ac:dyDescent="0.2">
      <c r="A95" s="310"/>
      <c r="B95" s="310"/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</row>
    <row r="96" spans="1:16" x14ac:dyDescent="0.2">
      <c r="A96" s="310"/>
      <c r="B96" s="310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  <c r="O96" s="310"/>
      <c r="P96" s="310"/>
    </row>
    <row r="97" spans="1:16" x14ac:dyDescent="0.2">
      <c r="A97" s="310"/>
      <c r="B97" s="310"/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</row>
    <row r="98" spans="1:16" x14ac:dyDescent="0.2">
      <c r="A98" s="310"/>
      <c r="B98" s="310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</row>
    <row r="99" spans="1:16" x14ac:dyDescent="0.2">
      <c r="A99" s="310"/>
      <c r="B99" s="310"/>
      <c r="C99" s="310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</row>
    <row r="100" spans="1:16" x14ac:dyDescent="0.2">
      <c r="A100" s="310"/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</row>
    <row r="101" spans="1:16" x14ac:dyDescent="0.2">
      <c r="A101" s="310"/>
      <c r="B101" s="310"/>
      <c r="C101" s="310"/>
      <c r="D101" s="310"/>
      <c r="E101" s="310"/>
      <c r="F101" s="310"/>
      <c r="G101" s="310"/>
      <c r="H101" s="310"/>
      <c r="I101" s="310"/>
      <c r="J101" s="310"/>
      <c r="K101" s="310"/>
      <c r="L101" s="310"/>
      <c r="M101" s="310"/>
      <c r="N101" s="310"/>
      <c r="O101" s="310"/>
      <c r="P101" s="310"/>
    </row>
    <row r="102" spans="1:16" x14ac:dyDescent="0.2">
      <c r="A102" s="310"/>
      <c r="B102" s="310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</row>
    <row r="103" spans="1:16" x14ac:dyDescent="0.2">
      <c r="A103" s="310"/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</row>
    <row r="104" spans="1:16" x14ac:dyDescent="0.2">
      <c r="A104" s="310"/>
      <c r="B104" s="310"/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</row>
    <row r="105" spans="1:16" x14ac:dyDescent="0.2">
      <c r="A105" s="310"/>
      <c r="B105" s="310"/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</row>
    <row r="106" spans="1:16" x14ac:dyDescent="0.2">
      <c r="A106" s="310"/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  <c r="O106" s="310"/>
      <c r="P106" s="310"/>
    </row>
    <row r="107" spans="1:16" x14ac:dyDescent="0.2">
      <c r="A107" s="310"/>
      <c r="B107" s="310"/>
      <c r="C107" s="310"/>
      <c r="D107" s="310"/>
      <c r="E107" s="310"/>
      <c r="F107" s="310"/>
      <c r="G107" s="310"/>
      <c r="H107" s="310"/>
      <c r="I107" s="310"/>
      <c r="J107" s="310"/>
      <c r="K107" s="310"/>
      <c r="L107" s="310"/>
      <c r="M107" s="310"/>
      <c r="N107" s="310"/>
      <c r="O107" s="310"/>
      <c r="P107" s="310"/>
    </row>
    <row r="108" spans="1:16" x14ac:dyDescent="0.2">
      <c r="A108" s="310"/>
      <c r="B108" s="310"/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0"/>
    </row>
    <row r="109" spans="1:16" x14ac:dyDescent="0.2">
      <c r="A109" s="310"/>
      <c r="B109" s="310"/>
      <c r="C109" s="310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</row>
    <row r="110" spans="1:16" x14ac:dyDescent="0.2">
      <c r="A110" s="310"/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</row>
    <row r="111" spans="1:16" x14ac:dyDescent="0.2">
      <c r="A111" s="310"/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  <c r="N111" s="310"/>
      <c r="O111" s="310"/>
      <c r="P111" s="310"/>
    </row>
    <row r="112" spans="1:16" x14ac:dyDescent="0.2">
      <c r="A112" s="310"/>
      <c r="B112" s="310"/>
      <c r="C112" s="310"/>
      <c r="D112" s="310"/>
      <c r="E112" s="310"/>
      <c r="F112" s="310"/>
      <c r="G112" s="310"/>
      <c r="H112" s="310"/>
      <c r="I112" s="310"/>
      <c r="J112" s="310"/>
      <c r="K112" s="310"/>
      <c r="L112" s="310"/>
      <c r="M112" s="310"/>
      <c r="N112" s="310"/>
      <c r="O112" s="310"/>
      <c r="P112" s="310"/>
    </row>
    <row r="113" spans="1:16" x14ac:dyDescent="0.2">
      <c r="A113" s="310"/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  <c r="L113" s="310"/>
      <c r="M113" s="310"/>
      <c r="N113" s="310"/>
      <c r="O113" s="310"/>
      <c r="P113" s="310"/>
    </row>
    <row r="114" spans="1:16" x14ac:dyDescent="0.2">
      <c r="A114" s="310"/>
      <c r="B114" s="310"/>
      <c r="C114" s="310"/>
      <c r="D114" s="310"/>
      <c r="E114" s="310"/>
      <c r="F114" s="310"/>
      <c r="G114" s="310"/>
      <c r="H114" s="310"/>
      <c r="I114" s="310"/>
      <c r="J114" s="310"/>
      <c r="K114" s="310"/>
      <c r="L114" s="310"/>
      <c r="M114" s="310"/>
      <c r="N114" s="310"/>
      <c r="O114" s="310"/>
      <c r="P114" s="310"/>
    </row>
    <row r="115" spans="1:16" x14ac:dyDescent="0.2">
      <c r="A115" s="310"/>
      <c r="B115" s="310"/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</row>
    <row r="116" spans="1:16" x14ac:dyDescent="0.2">
      <c r="A116" s="310"/>
      <c r="B116" s="310"/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</row>
    <row r="117" spans="1:16" x14ac:dyDescent="0.2">
      <c r="A117" s="310"/>
      <c r="B117" s="310"/>
      <c r="C117" s="310"/>
      <c r="D117" s="310"/>
      <c r="E117" s="310"/>
      <c r="F117" s="310"/>
      <c r="G117" s="310"/>
      <c r="H117" s="310"/>
      <c r="I117" s="310"/>
      <c r="J117" s="310"/>
      <c r="K117" s="310"/>
      <c r="L117" s="310"/>
      <c r="M117" s="310"/>
      <c r="N117" s="310"/>
      <c r="O117" s="310"/>
      <c r="P117" s="310"/>
    </row>
    <row r="118" spans="1:16" x14ac:dyDescent="0.2">
      <c r="A118" s="310"/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</row>
    <row r="119" spans="1:16" x14ac:dyDescent="0.2">
      <c r="A119" s="310"/>
      <c r="B119" s="310"/>
      <c r="C119" s="310"/>
      <c r="D119" s="310"/>
      <c r="E119" s="310"/>
      <c r="F119" s="310"/>
      <c r="G119" s="310"/>
      <c r="H119" s="310"/>
      <c r="I119" s="310"/>
      <c r="J119" s="310"/>
      <c r="K119" s="310"/>
      <c r="L119" s="310"/>
      <c r="M119" s="310"/>
      <c r="N119" s="310"/>
      <c r="O119" s="310"/>
      <c r="P119" s="310"/>
    </row>
    <row r="120" spans="1:16" x14ac:dyDescent="0.2">
      <c r="A120" s="310"/>
      <c r="B120" s="310"/>
      <c r="C120" s="310"/>
      <c r="D120" s="310"/>
      <c r="E120" s="310"/>
      <c r="F120" s="310"/>
      <c r="G120" s="310"/>
      <c r="H120" s="310"/>
      <c r="I120" s="310"/>
      <c r="J120" s="310"/>
      <c r="K120" s="310"/>
      <c r="L120" s="310"/>
      <c r="M120" s="310"/>
      <c r="N120" s="310"/>
      <c r="O120" s="310"/>
      <c r="P120" s="310"/>
    </row>
    <row r="121" spans="1:16" x14ac:dyDescent="0.2">
      <c r="A121" s="310"/>
      <c r="B121" s="310"/>
      <c r="C121" s="310"/>
      <c r="D121" s="310"/>
      <c r="E121" s="310"/>
      <c r="F121" s="310"/>
      <c r="G121" s="310"/>
      <c r="H121" s="310"/>
      <c r="I121" s="310"/>
      <c r="J121" s="310"/>
      <c r="K121" s="310"/>
      <c r="L121" s="310"/>
      <c r="M121" s="310"/>
      <c r="N121" s="310"/>
      <c r="O121" s="310"/>
      <c r="P121" s="310"/>
    </row>
    <row r="122" spans="1:16" x14ac:dyDescent="0.2">
      <c r="A122" s="310"/>
      <c r="B122" s="310"/>
      <c r="C122" s="310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310"/>
      <c r="O122" s="310"/>
      <c r="P122" s="310"/>
    </row>
    <row r="123" spans="1:16" x14ac:dyDescent="0.2">
      <c r="A123" s="310"/>
      <c r="B123" s="310"/>
      <c r="C123" s="310"/>
      <c r="D123" s="310"/>
      <c r="E123" s="310"/>
      <c r="F123" s="310"/>
      <c r="G123" s="310"/>
      <c r="H123" s="310"/>
      <c r="I123" s="310"/>
      <c r="J123" s="310"/>
      <c r="K123" s="310"/>
      <c r="L123" s="310"/>
      <c r="M123" s="310"/>
      <c r="N123" s="310"/>
      <c r="O123" s="310"/>
      <c r="P123" s="310"/>
    </row>
    <row r="124" spans="1:16" x14ac:dyDescent="0.2">
      <c r="A124" s="310"/>
      <c r="B124" s="310"/>
      <c r="C124" s="310"/>
      <c r="D124" s="310"/>
      <c r="E124" s="310"/>
      <c r="F124" s="310"/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</row>
    <row r="125" spans="1:16" x14ac:dyDescent="0.2">
      <c r="A125" s="310"/>
      <c r="B125" s="310"/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  <c r="N125" s="310"/>
      <c r="O125" s="310"/>
      <c r="P125" s="310"/>
    </row>
    <row r="126" spans="1:16" x14ac:dyDescent="0.2">
      <c r="A126" s="310"/>
      <c r="B126" s="310"/>
      <c r="C126" s="310"/>
      <c r="D126" s="310"/>
      <c r="E126" s="310"/>
      <c r="F126" s="310"/>
      <c r="G126" s="310"/>
      <c r="H126" s="310"/>
      <c r="I126" s="310"/>
      <c r="J126" s="310"/>
      <c r="K126" s="310"/>
      <c r="L126" s="310"/>
      <c r="M126" s="310"/>
      <c r="N126" s="310"/>
      <c r="O126" s="310"/>
      <c r="P126" s="310"/>
    </row>
    <row r="127" spans="1:16" x14ac:dyDescent="0.2">
      <c r="A127" s="310"/>
      <c r="B127" s="310"/>
      <c r="C127" s="310"/>
      <c r="D127" s="310"/>
      <c r="E127" s="310"/>
      <c r="F127" s="310"/>
      <c r="G127" s="310"/>
      <c r="H127" s="310"/>
      <c r="I127" s="310"/>
      <c r="J127" s="310"/>
      <c r="K127" s="310"/>
      <c r="L127" s="310"/>
      <c r="M127" s="310"/>
      <c r="N127" s="310"/>
      <c r="O127" s="310"/>
      <c r="P127" s="310"/>
    </row>
    <row r="128" spans="1:16" x14ac:dyDescent="0.2">
      <c r="A128" s="310"/>
      <c r="B128" s="310"/>
      <c r="C128" s="310"/>
      <c r="D128" s="310"/>
      <c r="E128" s="310"/>
      <c r="F128" s="310"/>
      <c r="G128" s="310"/>
      <c r="H128" s="310"/>
      <c r="I128" s="310"/>
      <c r="J128" s="310"/>
      <c r="K128" s="310"/>
      <c r="L128" s="310"/>
      <c r="M128" s="310"/>
      <c r="N128" s="310"/>
      <c r="O128" s="310"/>
      <c r="P128" s="310"/>
    </row>
    <row r="129" spans="1:16" x14ac:dyDescent="0.2">
      <c r="A129" s="310"/>
      <c r="B129" s="310"/>
      <c r="C129" s="310"/>
      <c r="D129" s="310"/>
      <c r="E129" s="310"/>
      <c r="F129" s="310"/>
      <c r="G129" s="310"/>
      <c r="H129" s="310"/>
      <c r="I129" s="310"/>
      <c r="J129" s="310"/>
      <c r="K129" s="310"/>
      <c r="L129" s="310"/>
      <c r="M129" s="310"/>
      <c r="N129" s="310"/>
      <c r="O129" s="310"/>
      <c r="P129" s="310"/>
    </row>
    <row r="130" spans="1:16" x14ac:dyDescent="0.2">
      <c r="A130" s="310"/>
      <c r="B130" s="310"/>
      <c r="C130" s="310"/>
      <c r="D130" s="310"/>
      <c r="E130" s="310"/>
      <c r="F130" s="310"/>
      <c r="G130" s="310"/>
      <c r="H130" s="310"/>
      <c r="I130" s="310"/>
      <c r="J130" s="310"/>
      <c r="K130" s="310"/>
      <c r="L130" s="310"/>
      <c r="M130" s="310"/>
      <c r="N130" s="310"/>
      <c r="O130" s="310"/>
      <c r="P130" s="310"/>
    </row>
    <row r="131" spans="1:16" x14ac:dyDescent="0.2">
      <c r="A131" s="310"/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  <c r="N131" s="310"/>
      <c r="O131" s="310"/>
      <c r="P131" s="310"/>
    </row>
    <row r="132" spans="1:16" x14ac:dyDescent="0.2">
      <c r="A132" s="310"/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0"/>
    </row>
    <row r="133" spans="1:16" x14ac:dyDescent="0.2">
      <c r="A133" s="310"/>
      <c r="B133" s="310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  <c r="N133" s="310"/>
      <c r="O133" s="310"/>
      <c r="P133" s="310"/>
    </row>
    <row r="134" spans="1:16" x14ac:dyDescent="0.2">
      <c r="A134" s="310"/>
      <c r="B134" s="310"/>
      <c r="C134" s="310"/>
      <c r="D134" s="310"/>
      <c r="E134" s="310"/>
      <c r="F134" s="310"/>
      <c r="G134" s="310"/>
      <c r="H134" s="310"/>
      <c r="I134" s="310"/>
      <c r="J134" s="310"/>
      <c r="K134" s="310"/>
      <c r="L134" s="310"/>
      <c r="M134" s="310"/>
      <c r="N134" s="310"/>
      <c r="O134" s="310"/>
      <c r="P134" s="310"/>
    </row>
    <row r="135" spans="1:16" x14ac:dyDescent="0.2">
      <c r="A135" s="310"/>
      <c r="B135" s="310"/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310"/>
      <c r="N135" s="310"/>
      <c r="O135" s="310"/>
      <c r="P135" s="310"/>
    </row>
    <row r="136" spans="1:16" x14ac:dyDescent="0.2">
      <c r="A136" s="310"/>
      <c r="B136" s="310"/>
      <c r="C136" s="310"/>
      <c r="D136" s="310"/>
      <c r="E136" s="310"/>
      <c r="F136" s="310"/>
      <c r="G136" s="310"/>
      <c r="H136" s="310"/>
      <c r="I136" s="310"/>
      <c r="J136" s="310"/>
      <c r="K136" s="310"/>
      <c r="L136" s="310"/>
      <c r="M136" s="310"/>
      <c r="N136" s="310"/>
      <c r="O136" s="310"/>
      <c r="P136" s="310"/>
    </row>
    <row r="137" spans="1:16" x14ac:dyDescent="0.2">
      <c r="A137" s="310"/>
      <c r="B137" s="310"/>
      <c r="C137" s="310"/>
      <c r="D137" s="310"/>
      <c r="E137" s="310"/>
      <c r="F137" s="310"/>
      <c r="G137" s="310"/>
      <c r="H137" s="310"/>
      <c r="I137" s="310"/>
      <c r="J137" s="310"/>
      <c r="K137" s="310"/>
      <c r="L137" s="310"/>
      <c r="M137" s="310"/>
      <c r="N137" s="310"/>
      <c r="O137" s="310"/>
      <c r="P137" s="310"/>
    </row>
    <row r="138" spans="1:16" x14ac:dyDescent="0.2">
      <c r="A138" s="310"/>
      <c r="B138" s="310"/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</row>
    <row r="139" spans="1:16" x14ac:dyDescent="0.2">
      <c r="A139" s="310"/>
      <c r="B139" s="310"/>
      <c r="C139" s="310"/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</row>
    <row r="140" spans="1:16" x14ac:dyDescent="0.2">
      <c r="A140" s="310"/>
      <c r="B140" s="310"/>
      <c r="C140" s="310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0"/>
      <c r="P140" s="310"/>
    </row>
    <row r="141" spans="1:16" x14ac:dyDescent="0.2">
      <c r="A141" s="310"/>
      <c r="B141" s="310"/>
      <c r="C141" s="310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0"/>
    </row>
    <row r="142" spans="1:16" x14ac:dyDescent="0.2">
      <c r="A142" s="310"/>
      <c r="B142" s="310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</row>
    <row r="143" spans="1:16" x14ac:dyDescent="0.2">
      <c r="A143" s="310"/>
      <c r="B143" s="310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</row>
    <row r="144" spans="1:16" x14ac:dyDescent="0.2">
      <c r="A144" s="310"/>
      <c r="B144" s="310"/>
      <c r="C144" s="310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</row>
    <row r="145" spans="1:16" x14ac:dyDescent="0.2">
      <c r="A145" s="310"/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</row>
    <row r="146" spans="1:16" x14ac:dyDescent="0.2">
      <c r="A146" s="310"/>
      <c r="B146" s="310"/>
      <c r="C146" s="310"/>
      <c r="D146" s="310"/>
      <c r="E146" s="310"/>
      <c r="F146" s="310"/>
      <c r="G146" s="310"/>
      <c r="H146" s="310"/>
      <c r="I146" s="310"/>
      <c r="J146" s="310"/>
      <c r="K146" s="310"/>
      <c r="L146" s="310"/>
      <c r="M146" s="310"/>
      <c r="N146" s="310"/>
      <c r="O146" s="310"/>
      <c r="P146" s="310"/>
    </row>
    <row r="147" spans="1:16" x14ac:dyDescent="0.2">
      <c r="A147" s="310"/>
      <c r="B147" s="310"/>
      <c r="C147" s="310"/>
      <c r="D147" s="310"/>
      <c r="E147" s="310"/>
      <c r="F147" s="310"/>
      <c r="G147" s="310"/>
      <c r="H147" s="310"/>
      <c r="I147" s="310"/>
      <c r="J147" s="310"/>
      <c r="K147" s="310"/>
      <c r="L147" s="310"/>
      <c r="M147" s="310"/>
      <c r="N147" s="310"/>
      <c r="O147" s="310"/>
      <c r="P147" s="310"/>
    </row>
    <row r="148" spans="1:16" x14ac:dyDescent="0.2">
      <c r="A148" s="310"/>
      <c r="B148" s="310"/>
      <c r="C148" s="310"/>
      <c r="D148" s="310"/>
      <c r="E148" s="310"/>
      <c r="F148" s="310"/>
      <c r="G148" s="310"/>
      <c r="H148" s="310"/>
      <c r="I148" s="310"/>
      <c r="J148" s="310"/>
      <c r="K148" s="310"/>
      <c r="L148" s="310"/>
      <c r="M148" s="310"/>
      <c r="N148" s="310"/>
      <c r="O148" s="310"/>
      <c r="P148" s="310"/>
    </row>
    <row r="149" spans="1:16" x14ac:dyDescent="0.2">
      <c r="A149" s="310"/>
      <c r="B149" s="310"/>
      <c r="C149" s="310"/>
      <c r="D149" s="310"/>
      <c r="E149" s="310"/>
      <c r="F149" s="310"/>
      <c r="G149" s="310"/>
      <c r="H149" s="310"/>
      <c r="I149" s="310"/>
      <c r="J149" s="310"/>
      <c r="K149" s="310"/>
      <c r="L149" s="310"/>
      <c r="M149" s="310"/>
      <c r="N149" s="310"/>
      <c r="O149" s="310"/>
      <c r="P149" s="310"/>
    </row>
    <row r="150" spans="1:16" x14ac:dyDescent="0.2">
      <c r="A150" s="310"/>
      <c r="B150" s="310"/>
      <c r="C150" s="310"/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310"/>
      <c r="P150" s="310"/>
    </row>
    <row r="151" spans="1:16" x14ac:dyDescent="0.2">
      <c r="A151" s="310"/>
      <c r="B151" s="310"/>
      <c r="C151" s="310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  <c r="N151" s="310"/>
      <c r="O151" s="310"/>
      <c r="P151" s="310"/>
    </row>
    <row r="152" spans="1:16" x14ac:dyDescent="0.2">
      <c r="A152" s="310"/>
      <c r="B152" s="310"/>
      <c r="C152" s="310"/>
      <c r="D152" s="310"/>
      <c r="E152" s="310"/>
      <c r="F152" s="310"/>
      <c r="G152" s="310"/>
      <c r="H152" s="310"/>
      <c r="I152" s="310"/>
      <c r="J152" s="310"/>
      <c r="K152" s="310"/>
      <c r="L152" s="310"/>
      <c r="M152" s="310"/>
      <c r="N152" s="310"/>
      <c r="O152" s="310"/>
      <c r="P152" s="310"/>
    </row>
    <row r="153" spans="1:16" x14ac:dyDescent="0.2">
      <c r="A153" s="310"/>
      <c r="B153" s="310"/>
      <c r="C153" s="310"/>
      <c r="D153" s="310"/>
      <c r="E153" s="310"/>
      <c r="F153" s="310"/>
      <c r="G153" s="310"/>
      <c r="H153" s="310"/>
      <c r="I153" s="310"/>
      <c r="J153" s="310"/>
      <c r="K153" s="310"/>
      <c r="L153" s="310"/>
      <c r="M153" s="310"/>
      <c r="N153" s="310"/>
      <c r="O153" s="310"/>
      <c r="P153" s="310"/>
    </row>
    <row r="154" spans="1:16" x14ac:dyDescent="0.2">
      <c r="A154" s="310"/>
      <c r="B154" s="310"/>
      <c r="C154" s="310"/>
      <c r="D154" s="310"/>
      <c r="E154" s="310"/>
      <c r="F154" s="310"/>
      <c r="G154" s="310"/>
      <c r="H154" s="310"/>
      <c r="I154" s="310"/>
      <c r="J154" s="310"/>
      <c r="K154" s="310"/>
      <c r="L154" s="310"/>
      <c r="M154" s="310"/>
      <c r="N154" s="310"/>
      <c r="O154" s="310"/>
      <c r="P154" s="310"/>
    </row>
    <row r="155" spans="1:16" x14ac:dyDescent="0.2">
      <c r="A155" s="310"/>
      <c r="B155" s="310"/>
      <c r="C155" s="310"/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</row>
    <row r="156" spans="1:16" x14ac:dyDescent="0.2">
      <c r="A156" s="310"/>
      <c r="B156" s="310"/>
      <c r="C156" s="310"/>
      <c r="D156" s="310"/>
      <c r="E156" s="310"/>
      <c r="F156" s="310"/>
      <c r="G156" s="310"/>
      <c r="H156" s="310"/>
      <c r="I156" s="310"/>
      <c r="J156" s="310"/>
      <c r="K156" s="310"/>
      <c r="L156" s="310"/>
      <c r="M156" s="310"/>
      <c r="N156" s="310"/>
      <c r="O156" s="310"/>
      <c r="P156" s="310"/>
    </row>
    <row r="157" spans="1:16" x14ac:dyDescent="0.2">
      <c r="A157" s="310"/>
      <c r="B157" s="310"/>
      <c r="C157" s="310"/>
      <c r="D157" s="310"/>
      <c r="E157" s="310"/>
      <c r="F157" s="310"/>
      <c r="G157" s="310"/>
      <c r="H157" s="310"/>
      <c r="I157" s="310"/>
      <c r="J157" s="310"/>
      <c r="K157" s="310"/>
      <c r="L157" s="310"/>
      <c r="M157" s="310"/>
      <c r="N157" s="310"/>
      <c r="O157" s="310"/>
      <c r="P157" s="310"/>
    </row>
    <row r="158" spans="1:16" x14ac:dyDescent="0.2">
      <c r="A158" s="310"/>
      <c r="B158" s="310"/>
      <c r="C158" s="310"/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</row>
    <row r="159" spans="1:16" x14ac:dyDescent="0.2">
      <c r="A159" s="310"/>
      <c r="B159" s="310"/>
      <c r="C159" s="310"/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</row>
    <row r="160" spans="1:16" x14ac:dyDescent="0.2">
      <c r="A160" s="310"/>
      <c r="B160" s="310"/>
      <c r="C160" s="310"/>
      <c r="D160" s="310"/>
      <c r="E160" s="310"/>
      <c r="F160" s="310"/>
      <c r="G160" s="310"/>
      <c r="H160" s="310"/>
      <c r="I160" s="310"/>
      <c r="J160" s="310"/>
      <c r="K160" s="310"/>
      <c r="L160" s="310"/>
      <c r="M160" s="310"/>
      <c r="N160" s="310"/>
      <c r="O160" s="310"/>
      <c r="P160" s="310"/>
    </row>
    <row r="161" spans="1:16" x14ac:dyDescent="0.2">
      <c r="A161" s="310"/>
      <c r="B161" s="310"/>
      <c r="C161" s="310"/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</row>
    <row r="162" spans="1:16" x14ac:dyDescent="0.2">
      <c r="A162" s="310"/>
      <c r="B162" s="310"/>
      <c r="C162" s="310"/>
      <c r="D162" s="310"/>
      <c r="E162" s="310"/>
      <c r="F162" s="310"/>
      <c r="G162" s="310"/>
      <c r="H162" s="310"/>
      <c r="I162" s="310"/>
      <c r="J162" s="310"/>
      <c r="K162" s="310"/>
      <c r="L162" s="310"/>
      <c r="M162" s="310"/>
      <c r="N162" s="310"/>
      <c r="O162" s="310"/>
      <c r="P162" s="310"/>
    </row>
    <row r="163" spans="1:16" x14ac:dyDescent="0.2">
      <c r="A163" s="310"/>
      <c r="B163" s="310"/>
      <c r="C163" s="310"/>
      <c r="D163" s="310"/>
      <c r="E163" s="310"/>
      <c r="F163" s="310"/>
      <c r="G163" s="310"/>
      <c r="H163" s="310"/>
      <c r="I163" s="310"/>
      <c r="J163" s="310"/>
      <c r="K163" s="310"/>
      <c r="L163" s="310"/>
      <c r="M163" s="310"/>
      <c r="N163" s="310"/>
      <c r="O163" s="310"/>
      <c r="P163" s="310"/>
    </row>
    <row r="164" spans="1:16" x14ac:dyDescent="0.2">
      <c r="A164" s="310"/>
      <c r="B164" s="310"/>
      <c r="C164" s="310"/>
      <c r="D164" s="310"/>
      <c r="E164" s="310"/>
      <c r="F164" s="310"/>
      <c r="G164" s="310"/>
      <c r="H164" s="310"/>
      <c r="I164" s="310"/>
      <c r="J164" s="310"/>
      <c r="K164" s="310"/>
      <c r="L164" s="310"/>
      <c r="M164" s="310"/>
      <c r="N164" s="310"/>
      <c r="O164" s="310"/>
      <c r="P164" s="310"/>
    </row>
    <row r="165" spans="1:16" x14ac:dyDescent="0.2">
      <c r="A165" s="310"/>
      <c r="B165" s="310"/>
      <c r="C165" s="310"/>
      <c r="D165" s="310"/>
      <c r="E165" s="310"/>
      <c r="F165" s="310"/>
      <c r="G165" s="310"/>
      <c r="H165" s="310"/>
      <c r="I165" s="310"/>
      <c r="J165" s="310"/>
      <c r="K165" s="310"/>
      <c r="L165" s="310"/>
      <c r="M165" s="310"/>
      <c r="N165" s="310"/>
      <c r="O165" s="310"/>
      <c r="P165" s="310"/>
    </row>
    <row r="166" spans="1:16" x14ac:dyDescent="0.2">
      <c r="A166" s="310"/>
      <c r="B166" s="310"/>
      <c r="C166" s="310"/>
      <c r="D166" s="310"/>
      <c r="E166" s="310"/>
      <c r="F166" s="310"/>
      <c r="G166" s="310"/>
      <c r="H166" s="310"/>
      <c r="I166" s="310"/>
      <c r="J166" s="310"/>
      <c r="K166" s="310"/>
      <c r="L166" s="310"/>
      <c r="M166" s="310"/>
      <c r="N166" s="310"/>
      <c r="O166" s="310"/>
      <c r="P166" s="310"/>
    </row>
    <row r="167" spans="1:16" x14ac:dyDescent="0.2">
      <c r="A167" s="310"/>
      <c r="B167" s="310"/>
      <c r="C167" s="310"/>
      <c r="D167" s="310"/>
      <c r="E167" s="310"/>
      <c r="F167" s="310"/>
      <c r="G167" s="310"/>
      <c r="H167" s="310"/>
      <c r="I167" s="310"/>
      <c r="J167" s="310"/>
      <c r="K167" s="310"/>
      <c r="L167" s="310"/>
      <c r="M167" s="310"/>
      <c r="N167" s="310"/>
      <c r="O167" s="310"/>
      <c r="P167" s="310"/>
    </row>
    <row r="168" spans="1:16" x14ac:dyDescent="0.2">
      <c r="A168" s="310"/>
      <c r="B168" s="310"/>
      <c r="C168" s="310"/>
      <c r="D168" s="310"/>
      <c r="E168" s="310"/>
      <c r="F168" s="310"/>
      <c r="G168" s="310"/>
      <c r="H168" s="310"/>
      <c r="I168" s="310"/>
      <c r="J168" s="310"/>
      <c r="K168" s="310"/>
      <c r="L168" s="310"/>
      <c r="M168" s="310"/>
      <c r="N168" s="310"/>
      <c r="O168" s="310"/>
      <c r="P168" s="310"/>
    </row>
    <row r="169" spans="1:16" x14ac:dyDescent="0.2">
      <c r="A169" s="310"/>
      <c r="B169" s="310"/>
      <c r="C169" s="310"/>
      <c r="D169" s="310"/>
      <c r="E169" s="310"/>
      <c r="F169" s="310"/>
      <c r="G169" s="310"/>
      <c r="H169" s="310"/>
      <c r="I169" s="310"/>
      <c r="J169" s="310"/>
      <c r="K169" s="310"/>
      <c r="L169" s="310"/>
      <c r="M169" s="310"/>
      <c r="N169" s="310"/>
      <c r="O169" s="310"/>
      <c r="P169" s="310"/>
    </row>
    <row r="170" spans="1:16" x14ac:dyDescent="0.2">
      <c r="A170" s="310"/>
      <c r="B170" s="310"/>
      <c r="C170" s="310"/>
      <c r="D170" s="310"/>
      <c r="E170" s="310"/>
      <c r="F170" s="310"/>
      <c r="G170" s="310"/>
      <c r="H170" s="310"/>
      <c r="I170" s="310"/>
      <c r="J170" s="310"/>
      <c r="K170" s="310"/>
      <c r="L170" s="310"/>
      <c r="M170" s="310"/>
      <c r="N170" s="310"/>
      <c r="O170" s="310"/>
      <c r="P170" s="310"/>
    </row>
    <row r="171" spans="1:16" x14ac:dyDescent="0.2">
      <c r="A171" s="310"/>
      <c r="B171" s="310"/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0"/>
      <c r="O171" s="310"/>
      <c r="P171" s="310"/>
    </row>
    <row r="172" spans="1:16" x14ac:dyDescent="0.2">
      <c r="A172" s="310"/>
      <c r="B172" s="310"/>
      <c r="C172" s="310"/>
      <c r="D172" s="310"/>
      <c r="E172" s="310"/>
      <c r="F172" s="310"/>
      <c r="G172" s="310"/>
      <c r="H172" s="310"/>
      <c r="I172" s="310"/>
      <c r="J172" s="310"/>
      <c r="K172" s="310"/>
      <c r="L172" s="310"/>
      <c r="M172" s="310"/>
      <c r="N172" s="310"/>
      <c r="O172" s="310"/>
      <c r="P172" s="310"/>
    </row>
    <row r="173" spans="1:16" x14ac:dyDescent="0.2">
      <c r="A173" s="310"/>
      <c r="B173" s="310"/>
      <c r="C173" s="310"/>
      <c r="D173" s="310"/>
      <c r="E173" s="310"/>
      <c r="F173" s="310"/>
      <c r="G173" s="310"/>
      <c r="H173" s="310"/>
      <c r="I173" s="310"/>
      <c r="J173" s="310"/>
      <c r="K173" s="310"/>
      <c r="L173" s="310"/>
      <c r="M173" s="310"/>
      <c r="N173" s="310"/>
      <c r="O173" s="310"/>
      <c r="P173" s="310"/>
    </row>
    <row r="174" spans="1:16" x14ac:dyDescent="0.2">
      <c r="A174" s="310"/>
      <c r="B174" s="310"/>
      <c r="C174" s="310"/>
      <c r="D174" s="310"/>
      <c r="E174" s="310"/>
      <c r="F174" s="310"/>
      <c r="G174" s="310"/>
      <c r="H174" s="310"/>
      <c r="I174" s="310"/>
      <c r="J174" s="310"/>
      <c r="K174" s="310"/>
      <c r="L174" s="310"/>
      <c r="M174" s="310"/>
      <c r="N174" s="310"/>
      <c r="O174" s="310"/>
      <c r="P174" s="310"/>
    </row>
    <row r="175" spans="1:16" x14ac:dyDescent="0.2">
      <c r="A175" s="310"/>
      <c r="B175" s="310"/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</row>
    <row r="176" spans="1:16" x14ac:dyDescent="0.2">
      <c r="A176" s="310"/>
      <c r="B176" s="310"/>
      <c r="C176" s="310"/>
      <c r="D176" s="310"/>
      <c r="E176" s="310"/>
      <c r="F176" s="310"/>
      <c r="G176" s="310"/>
      <c r="H176" s="310"/>
      <c r="I176" s="310"/>
      <c r="J176" s="310"/>
      <c r="K176" s="310"/>
      <c r="L176" s="310"/>
      <c r="M176" s="310"/>
      <c r="N176" s="310"/>
      <c r="O176" s="310"/>
      <c r="P176" s="310"/>
    </row>
    <row r="177" spans="1:16" x14ac:dyDescent="0.2">
      <c r="A177" s="310"/>
      <c r="B177" s="310"/>
      <c r="C177" s="310"/>
      <c r="D177" s="310"/>
      <c r="E177" s="310"/>
      <c r="F177" s="310"/>
      <c r="G177" s="310"/>
      <c r="H177" s="310"/>
      <c r="I177" s="310"/>
      <c r="J177" s="310"/>
      <c r="K177" s="310"/>
      <c r="L177" s="310"/>
      <c r="M177" s="310"/>
      <c r="N177" s="310"/>
      <c r="O177" s="310"/>
      <c r="P177" s="310"/>
    </row>
    <row r="178" spans="1:16" x14ac:dyDescent="0.2">
      <c r="A178" s="310"/>
      <c r="B178" s="310"/>
      <c r="C178" s="310"/>
      <c r="D178" s="310"/>
      <c r="E178" s="310"/>
      <c r="F178" s="310"/>
      <c r="G178" s="310"/>
      <c r="H178" s="310"/>
      <c r="I178" s="310"/>
      <c r="J178" s="310"/>
      <c r="K178" s="310"/>
      <c r="L178" s="310"/>
      <c r="M178" s="310"/>
      <c r="N178" s="310"/>
      <c r="O178" s="310"/>
      <c r="P178" s="310"/>
    </row>
    <row r="179" spans="1:16" x14ac:dyDescent="0.2">
      <c r="A179" s="310"/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310"/>
      <c r="P179" s="310"/>
    </row>
    <row r="180" spans="1:16" x14ac:dyDescent="0.2">
      <c r="A180" s="310"/>
      <c r="B180" s="310"/>
      <c r="C180" s="310"/>
      <c r="D180" s="310"/>
      <c r="E180" s="310"/>
      <c r="F180" s="310"/>
      <c r="G180" s="310"/>
      <c r="H180" s="310"/>
      <c r="I180" s="310"/>
      <c r="J180" s="310"/>
      <c r="K180" s="310"/>
      <c r="L180" s="310"/>
      <c r="M180" s="310"/>
      <c r="N180" s="310"/>
      <c r="O180" s="310"/>
      <c r="P180" s="310"/>
    </row>
    <row r="181" spans="1:16" x14ac:dyDescent="0.2">
      <c r="A181" s="310"/>
      <c r="B181" s="310"/>
      <c r="C181" s="310"/>
      <c r="D181" s="310"/>
      <c r="E181" s="310"/>
      <c r="F181" s="310"/>
      <c r="G181" s="310"/>
      <c r="H181" s="310"/>
      <c r="I181" s="310"/>
      <c r="J181" s="310"/>
      <c r="K181" s="310"/>
      <c r="L181" s="310"/>
      <c r="M181" s="310"/>
      <c r="N181" s="310"/>
      <c r="O181" s="310"/>
      <c r="P181" s="310"/>
    </row>
    <row r="182" spans="1:16" x14ac:dyDescent="0.2">
      <c r="A182" s="310"/>
      <c r="B182" s="310"/>
      <c r="C182" s="310"/>
      <c r="D182" s="310"/>
      <c r="E182" s="310"/>
      <c r="F182" s="310"/>
      <c r="G182" s="310"/>
      <c r="H182" s="310"/>
      <c r="I182" s="310"/>
      <c r="J182" s="310"/>
      <c r="K182" s="310"/>
      <c r="L182" s="310"/>
      <c r="M182" s="310"/>
      <c r="N182" s="310"/>
      <c r="O182" s="310"/>
      <c r="P182" s="310"/>
    </row>
    <row r="183" spans="1:16" x14ac:dyDescent="0.2">
      <c r="A183" s="310"/>
      <c r="B183" s="310"/>
      <c r="C183" s="310"/>
      <c r="D183" s="310"/>
      <c r="E183" s="310"/>
      <c r="F183" s="310"/>
      <c r="G183" s="310"/>
      <c r="H183" s="310"/>
      <c r="I183" s="310"/>
      <c r="J183" s="310"/>
      <c r="K183" s="310"/>
      <c r="L183" s="310"/>
      <c r="M183" s="310"/>
      <c r="N183" s="310"/>
      <c r="O183" s="310"/>
      <c r="P183" s="310"/>
    </row>
    <row r="184" spans="1:16" x14ac:dyDescent="0.2">
      <c r="A184" s="310"/>
      <c r="B184" s="310"/>
      <c r="C184" s="310"/>
      <c r="D184" s="310"/>
      <c r="E184" s="310"/>
      <c r="F184" s="310"/>
      <c r="G184" s="310"/>
      <c r="H184" s="310"/>
      <c r="I184" s="310"/>
      <c r="J184" s="310"/>
      <c r="K184" s="310"/>
      <c r="L184" s="310"/>
      <c r="M184" s="310"/>
      <c r="N184" s="310"/>
      <c r="O184" s="310"/>
      <c r="P184" s="310"/>
    </row>
    <row r="185" spans="1:16" x14ac:dyDescent="0.2">
      <c r="A185" s="310"/>
      <c r="B185" s="310"/>
      <c r="C185" s="310"/>
      <c r="D185" s="310"/>
      <c r="E185" s="310"/>
      <c r="F185" s="310"/>
      <c r="G185" s="310"/>
      <c r="H185" s="310"/>
      <c r="I185" s="310"/>
      <c r="J185" s="310"/>
      <c r="K185" s="310"/>
      <c r="L185" s="310"/>
      <c r="M185" s="310"/>
      <c r="N185" s="310"/>
      <c r="O185" s="310"/>
      <c r="P185" s="310"/>
    </row>
    <row r="186" spans="1:16" x14ac:dyDescent="0.2">
      <c r="A186" s="310"/>
      <c r="B186" s="310"/>
      <c r="C186" s="310"/>
      <c r="D186" s="310"/>
      <c r="E186" s="310"/>
      <c r="F186" s="310"/>
      <c r="G186" s="310"/>
      <c r="H186" s="310"/>
      <c r="I186" s="310"/>
      <c r="J186" s="310"/>
      <c r="K186" s="310"/>
      <c r="L186" s="310"/>
      <c r="M186" s="310"/>
      <c r="N186" s="310"/>
      <c r="O186" s="310"/>
      <c r="P186" s="310"/>
    </row>
    <row r="187" spans="1:16" x14ac:dyDescent="0.2">
      <c r="A187" s="310"/>
      <c r="B187" s="310"/>
      <c r="C187" s="310"/>
      <c r="D187" s="310"/>
      <c r="E187" s="310"/>
      <c r="F187" s="310"/>
      <c r="G187" s="310"/>
      <c r="H187" s="310"/>
      <c r="I187" s="310"/>
      <c r="J187" s="310"/>
      <c r="K187" s="310"/>
      <c r="L187" s="310"/>
      <c r="M187" s="310"/>
      <c r="N187" s="310"/>
      <c r="O187" s="310"/>
      <c r="P187" s="310"/>
    </row>
    <row r="188" spans="1:16" x14ac:dyDescent="0.2">
      <c r="A188" s="310"/>
      <c r="B188" s="310"/>
      <c r="C188" s="310"/>
      <c r="D188" s="310"/>
      <c r="E188" s="310"/>
      <c r="F188" s="310"/>
      <c r="G188" s="310"/>
      <c r="H188" s="310"/>
      <c r="I188" s="310"/>
      <c r="J188" s="310"/>
      <c r="K188" s="310"/>
      <c r="L188" s="310"/>
      <c r="M188" s="310"/>
      <c r="N188" s="310"/>
      <c r="O188" s="310"/>
      <c r="P188" s="310"/>
    </row>
    <row r="189" spans="1:16" x14ac:dyDescent="0.2">
      <c r="A189" s="310"/>
      <c r="B189" s="310"/>
      <c r="C189" s="310"/>
      <c r="D189" s="310"/>
      <c r="E189" s="310"/>
      <c r="F189" s="310"/>
      <c r="G189" s="310"/>
      <c r="H189" s="310"/>
      <c r="I189" s="310"/>
      <c r="J189" s="310"/>
      <c r="K189" s="310"/>
      <c r="L189" s="310"/>
      <c r="M189" s="310"/>
      <c r="N189" s="310"/>
      <c r="O189" s="310"/>
      <c r="P189" s="310"/>
    </row>
    <row r="190" spans="1:16" x14ac:dyDescent="0.2">
      <c r="A190" s="310"/>
      <c r="B190" s="310"/>
      <c r="C190" s="310"/>
      <c r="D190" s="310"/>
      <c r="E190" s="310"/>
      <c r="F190" s="310"/>
      <c r="G190" s="310"/>
      <c r="H190" s="310"/>
      <c r="I190" s="310"/>
      <c r="J190" s="310"/>
      <c r="K190" s="310"/>
      <c r="L190" s="310"/>
      <c r="M190" s="310"/>
      <c r="N190" s="310"/>
      <c r="O190" s="310"/>
      <c r="P190" s="310"/>
    </row>
    <row r="191" spans="1:16" x14ac:dyDescent="0.2">
      <c r="A191" s="310"/>
      <c r="B191" s="310"/>
      <c r="C191" s="310"/>
      <c r="D191" s="310"/>
      <c r="E191" s="310"/>
      <c r="F191" s="310"/>
      <c r="G191" s="310"/>
      <c r="H191" s="310"/>
      <c r="I191" s="310"/>
      <c r="J191" s="310"/>
      <c r="K191" s="310"/>
      <c r="L191" s="310"/>
      <c r="M191" s="310"/>
      <c r="N191" s="310"/>
      <c r="O191" s="310"/>
      <c r="P191" s="310"/>
    </row>
    <row r="192" spans="1:16" x14ac:dyDescent="0.2">
      <c r="A192" s="310"/>
      <c r="B192" s="310"/>
      <c r="C192" s="310"/>
      <c r="D192" s="310"/>
      <c r="E192" s="310"/>
      <c r="F192" s="310"/>
      <c r="G192" s="310"/>
      <c r="H192" s="310"/>
      <c r="I192" s="310"/>
      <c r="J192" s="310"/>
      <c r="K192" s="310"/>
      <c r="L192" s="310"/>
      <c r="M192" s="310"/>
      <c r="N192" s="310"/>
      <c r="O192" s="310"/>
      <c r="P192" s="310"/>
    </row>
    <row r="193" spans="1:16" x14ac:dyDescent="0.2">
      <c r="A193" s="310"/>
      <c r="B193" s="310"/>
      <c r="C193" s="310"/>
      <c r="D193" s="310"/>
      <c r="E193" s="310"/>
      <c r="F193" s="310"/>
      <c r="G193" s="310"/>
      <c r="H193" s="310"/>
      <c r="I193" s="310"/>
      <c r="J193" s="310"/>
      <c r="K193" s="310"/>
      <c r="L193" s="310"/>
      <c r="M193" s="310"/>
      <c r="N193" s="310"/>
      <c r="O193" s="310"/>
      <c r="P193" s="310"/>
    </row>
    <row r="194" spans="1:16" x14ac:dyDescent="0.2">
      <c r="A194" s="310"/>
      <c r="B194" s="310"/>
      <c r="C194" s="310"/>
      <c r="D194" s="310"/>
      <c r="E194" s="310"/>
      <c r="F194" s="310"/>
      <c r="G194" s="310"/>
      <c r="H194" s="310"/>
      <c r="I194" s="310"/>
      <c r="J194" s="310"/>
      <c r="K194" s="310"/>
      <c r="L194" s="310"/>
      <c r="M194" s="310"/>
      <c r="N194" s="310"/>
      <c r="O194" s="310"/>
      <c r="P194" s="310"/>
    </row>
    <row r="195" spans="1:16" x14ac:dyDescent="0.2">
      <c r="A195" s="310"/>
      <c r="B195" s="310"/>
      <c r="C195" s="310"/>
      <c r="D195" s="310"/>
      <c r="E195" s="310"/>
      <c r="F195" s="310"/>
      <c r="G195" s="310"/>
      <c r="H195" s="310"/>
      <c r="I195" s="310"/>
      <c r="J195" s="310"/>
      <c r="K195" s="310"/>
      <c r="L195" s="310"/>
      <c r="M195" s="310"/>
      <c r="N195" s="310"/>
      <c r="O195" s="310"/>
      <c r="P195" s="310"/>
    </row>
    <row r="196" spans="1:16" x14ac:dyDescent="0.2">
      <c r="A196" s="310"/>
      <c r="B196" s="310"/>
      <c r="C196" s="310"/>
      <c r="D196" s="310"/>
      <c r="E196" s="310"/>
      <c r="F196" s="310"/>
      <c r="G196" s="310"/>
      <c r="H196" s="310"/>
      <c r="I196" s="310"/>
      <c r="J196" s="310"/>
      <c r="K196" s="310"/>
      <c r="L196" s="310"/>
      <c r="M196" s="310"/>
      <c r="N196" s="310"/>
      <c r="O196" s="310"/>
      <c r="P196" s="310"/>
    </row>
    <row r="197" spans="1:16" x14ac:dyDescent="0.2">
      <c r="A197" s="310"/>
      <c r="B197" s="310"/>
      <c r="C197" s="310"/>
      <c r="D197" s="310"/>
      <c r="E197" s="310"/>
      <c r="F197" s="310"/>
      <c r="G197" s="310"/>
      <c r="H197" s="310"/>
      <c r="I197" s="310"/>
      <c r="J197" s="310"/>
      <c r="K197" s="310"/>
      <c r="L197" s="310"/>
      <c r="M197" s="310"/>
      <c r="N197" s="310"/>
      <c r="O197" s="310"/>
      <c r="P197" s="310"/>
    </row>
    <row r="198" spans="1:16" x14ac:dyDescent="0.2">
      <c r="A198" s="310"/>
      <c r="B198" s="310"/>
      <c r="C198" s="310"/>
      <c r="D198" s="310"/>
      <c r="E198" s="310"/>
      <c r="F198" s="310"/>
      <c r="G198" s="310"/>
      <c r="H198" s="310"/>
      <c r="I198" s="310"/>
      <c r="J198" s="310"/>
      <c r="K198" s="310"/>
      <c r="L198" s="310"/>
      <c r="M198" s="310"/>
      <c r="N198" s="310"/>
      <c r="O198" s="310"/>
      <c r="P198" s="310"/>
    </row>
    <row r="199" spans="1:16" x14ac:dyDescent="0.2">
      <c r="A199" s="310"/>
      <c r="B199" s="310"/>
      <c r="C199" s="310"/>
      <c r="D199" s="310"/>
      <c r="E199" s="310"/>
      <c r="F199" s="310"/>
      <c r="G199" s="310"/>
      <c r="H199" s="310"/>
      <c r="I199" s="310"/>
      <c r="J199" s="310"/>
      <c r="K199" s="310"/>
      <c r="L199" s="310"/>
      <c r="M199" s="310"/>
      <c r="N199" s="310"/>
      <c r="O199" s="310"/>
      <c r="P199" s="310"/>
    </row>
    <row r="200" spans="1:16" x14ac:dyDescent="0.2">
      <c r="A200" s="310"/>
      <c r="B200" s="310"/>
      <c r="C200" s="310"/>
      <c r="D200" s="310"/>
      <c r="E200" s="310"/>
      <c r="F200" s="310"/>
      <c r="G200" s="310"/>
      <c r="H200" s="310"/>
      <c r="I200" s="310"/>
      <c r="J200" s="310"/>
      <c r="K200" s="310"/>
      <c r="L200" s="310"/>
      <c r="M200" s="310"/>
      <c r="N200" s="310"/>
      <c r="O200" s="310"/>
      <c r="P200" s="310"/>
    </row>
    <row r="201" spans="1:16" x14ac:dyDescent="0.2">
      <c r="A201" s="310"/>
      <c r="B201" s="310"/>
      <c r="C201" s="310"/>
      <c r="D201" s="310"/>
      <c r="E201" s="310"/>
      <c r="F201" s="310"/>
      <c r="G201" s="310"/>
      <c r="H201" s="310"/>
      <c r="I201" s="310"/>
      <c r="J201" s="310"/>
      <c r="K201" s="310"/>
      <c r="L201" s="310"/>
      <c r="M201" s="310"/>
      <c r="N201" s="310"/>
      <c r="O201" s="310"/>
      <c r="P201" s="310"/>
    </row>
    <row r="202" spans="1:16" x14ac:dyDescent="0.2">
      <c r="A202" s="310"/>
      <c r="B202" s="310"/>
      <c r="C202" s="310"/>
      <c r="D202" s="310"/>
      <c r="E202" s="310"/>
      <c r="F202" s="310"/>
      <c r="G202" s="310"/>
      <c r="H202" s="310"/>
      <c r="I202" s="310"/>
      <c r="J202" s="310"/>
      <c r="K202" s="310"/>
      <c r="L202" s="310"/>
      <c r="M202" s="310"/>
      <c r="N202" s="310"/>
      <c r="O202" s="310"/>
      <c r="P202" s="310"/>
    </row>
    <row r="203" spans="1:16" x14ac:dyDescent="0.2">
      <c r="A203" s="310"/>
      <c r="B203" s="310"/>
      <c r="C203" s="310"/>
      <c r="D203" s="310"/>
      <c r="E203" s="310"/>
      <c r="F203" s="310"/>
      <c r="G203" s="310"/>
      <c r="H203" s="310"/>
      <c r="I203" s="310"/>
      <c r="J203" s="310"/>
      <c r="K203" s="310"/>
      <c r="L203" s="310"/>
      <c r="M203" s="310"/>
      <c r="N203" s="310"/>
      <c r="O203" s="310"/>
      <c r="P203" s="310"/>
    </row>
    <row r="204" spans="1:16" x14ac:dyDescent="0.2">
      <c r="A204" s="310"/>
      <c r="B204" s="310"/>
      <c r="C204" s="310"/>
      <c r="D204" s="310"/>
      <c r="E204" s="310"/>
      <c r="F204" s="310"/>
      <c r="G204" s="310"/>
      <c r="H204" s="310"/>
      <c r="I204" s="310"/>
      <c r="J204" s="310"/>
      <c r="K204" s="310"/>
      <c r="L204" s="310"/>
      <c r="M204" s="310"/>
      <c r="N204" s="310"/>
      <c r="O204" s="310"/>
      <c r="P204" s="310"/>
    </row>
    <row r="205" spans="1:16" x14ac:dyDescent="0.2">
      <c r="A205" s="310"/>
      <c r="B205" s="310"/>
      <c r="C205" s="310"/>
      <c r="D205" s="310"/>
      <c r="E205" s="310"/>
      <c r="F205" s="310"/>
      <c r="G205" s="310"/>
      <c r="H205" s="310"/>
      <c r="I205" s="310"/>
      <c r="J205" s="310"/>
      <c r="K205" s="310"/>
      <c r="L205" s="310"/>
      <c r="M205" s="310"/>
      <c r="N205" s="310"/>
      <c r="O205" s="310"/>
      <c r="P205" s="310"/>
    </row>
    <row r="206" spans="1:16" x14ac:dyDescent="0.2">
      <c r="A206" s="310"/>
      <c r="B206" s="310"/>
      <c r="C206" s="310"/>
      <c r="D206" s="310"/>
      <c r="E206" s="310"/>
      <c r="F206" s="310"/>
      <c r="G206" s="310"/>
      <c r="H206" s="310"/>
      <c r="I206" s="310"/>
      <c r="J206" s="310"/>
      <c r="K206" s="310"/>
      <c r="L206" s="310"/>
      <c r="M206" s="310"/>
      <c r="N206" s="310"/>
      <c r="O206" s="310"/>
      <c r="P206" s="310"/>
    </row>
    <row r="207" spans="1:16" x14ac:dyDescent="0.2">
      <c r="A207" s="310"/>
      <c r="B207" s="310"/>
      <c r="C207" s="310"/>
      <c r="D207" s="310"/>
      <c r="E207" s="310"/>
      <c r="F207" s="310"/>
      <c r="G207" s="310"/>
      <c r="H207" s="310"/>
      <c r="I207" s="310"/>
      <c r="J207" s="310"/>
      <c r="K207" s="310"/>
      <c r="L207" s="310"/>
      <c r="M207" s="310"/>
      <c r="N207" s="310"/>
      <c r="O207" s="310"/>
      <c r="P207" s="310"/>
    </row>
    <row r="208" spans="1:16" x14ac:dyDescent="0.2">
      <c r="A208" s="310"/>
      <c r="B208" s="310"/>
      <c r="C208" s="310"/>
      <c r="D208" s="310"/>
      <c r="E208" s="310"/>
      <c r="F208" s="310"/>
      <c r="G208" s="310"/>
      <c r="H208" s="310"/>
      <c r="I208" s="310"/>
      <c r="J208" s="310"/>
      <c r="K208" s="310"/>
      <c r="L208" s="310"/>
      <c r="M208" s="310"/>
      <c r="N208" s="310"/>
      <c r="O208" s="310"/>
      <c r="P208" s="310"/>
    </row>
    <row r="209" spans="1:16" x14ac:dyDescent="0.2">
      <c r="A209" s="310"/>
      <c r="B209" s="310"/>
      <c r="C209" s="310"/>
      <c r="D209" s="310"/>
      <c r="E209" s="310"/>
      <c r="F209" s="310"/>
      <c r="G209" s="310"/>
      <c r="H209" s="310"/>
      <c r="I209" s="310"/>
      <c r="J209" s="310"/>
      <c r="K209" s="310"/>
      <c r="L209" s="310"/>
      <c r="M209" s="310"/>
      <c r="N209" s="310"/>
      <c r="O209" s="310"/>
      <c r="P209" s="310"/>
    </row>
    <row r="210" spans="1:16" x14ac:dyDescent="0.2">
      <c r="A210" s="310"/>
      <c r="B210" s="310"/>
      <c r="C210" s="310"/>
      <c r="D210" s="310"/>
      <c r="E210" s="310"/>
      <c r="F210" s="310"/>
      <c r="G210" s="310"/>
      <c r="H210" s="310"/>
      <c r="I210" s="310"/>
      <c r="J210" s="310"/>
      <c r="K210" s="310"/>
      <c r="L210" s="310"/>
      <c r="M210" s="310"/>
      <c r="N210" s="310"/>
      <c r="O210" s="310"/>
      <c r="P210" s="310"/>
    </row>
    <row r="211" spans="1:16" x14ac:dyDescent="0.2">
      <c r="A211" s="310"/>
      <c r="B211" s="310"/>
      <c r="C211" s="310"/>
      <c r="D211" s="310"/>
      <c r="E211" s="310"/>
      <c r="F211" s="310"/>
      <c r="G211" s="310"/>
      <c r="H211" s="310"/>
      <c r="I211" s="310"/>
      <c r="J211" s="310"/>
      <c r="K211" s="310"/>
      <c r="L211" s="310"/>
      <c r="M211" s="310"/>
      <c r="N211" s="310"/>
      <c r="O211" s="310"/>
      <c r="P211" s="310"/>
    </row>
    <row r="212" spans="1:16" x14ac:dyDescent="0.2">
      <c r="A212" s="310"/>
      <c r="B212" s="310"/>
      <c r="C212" s="310"/>
      <c r="D212" s="310"/>
      <c r="E212" s="310"/>
      <c r="F212" s="310"/>
      <c r="G212" s="310"/>
      <c r="H212" s="310"/>
      <c r="I212" s="310"/>
      <c r="J212" s="310"/>
      <c r="K212" s="310"/>
      <c r="L212" s="310"/>
      <c r="M212" s="310"/>
      <c r="N212" s="310"/>
      <c r="O212" s="310"/>
      <c r="P212" s="310"/>
    </row>
    <row r="213" spans="1:16" x14ac:dyDescent="0.2">
      <c r="A213" s="310"/>
      <c r="B213" s="310"/>
      <c r="C213" s="310"/>
      <c r="D213" s="310"/>
      <c r="E213" s="310"/>
      <c r="F213" s="310"/>
      <c r="G213" s="310"/>
      <c r="H213" s="310"/>
      <c r="I213" s="310"/>
      <c r="J213" s="310"/>
      <c r="K213" s="310"/>
      <c r="L213" s="310"/>
      <c r="M213" s="310"/>
      <c r="N213" s="310"/>
      <c r="O213" s="310"/>
      <c r="P213" s="310"/>
    </row>
    <row r="214" spans="1:16" x14ac:dyDescent="0.2">
      <c r="A214" s="310"/>
      <c r="B214" s="310"/>
      <c r="C214" s="310"/>
      <c r="D214" s="310"/>
      <c r="E214" s="310"/>
      <c r="F214" s="310"/>
      <c r="G214" s="310"/>
      <c r="H214" s="310"/>
      <c r="I214" s="310"/>
      <c r="J214" s="310"/>
      <c r="K214" s="310"/>
      <c r="L214" s="310"/>
      <c r="M214" s="310"/>
      <c r="N214" s="310"/>
      <c r="O214" s="310"/>
      <c r="P214" s="310"/>
    </row>
    <row r="215" spans="1:16" x14ac:dyDescent="0.2">
      <c r="A215" s="310"/>
      <c r="B215" s="310"/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</row>
    <row r="216" spans="1:16" x14ac:dyDescent="0.2">
      <c r="A216" s="310"/>
      <c r="B216" s="310"/>
      <c r="C216" s="310"/>
      <c r="D216" s="310"/>
      <c r="E216" s="310"/>
      <c r="F216" s="310"/>
      <c r="G216" s="310"/>
      <c r="H216" s="310"/>
      <c r="I216" s="310"/>
      <c r="J216" s="310"/>
      <c r="K216" s="310"/>
      <c r="L216" s="310"/>
      <c r="M216" s="310"/>
      <c r="N216" s="310"/>
      <c r="O216" s="310"/>
      <c r="P216" s="310"/>
    </row>
    <row r="217" spans="1:16" x14ac:dyDescent="0.2">
      <c r="A217" s="310"/>
      <c r="B217" s="310"/>
      <c r="C217" s="310"/>
      <c r="D217" s="310"/>
      <c r="E217" s="310"/>
      <c r="F217" s="310"/>
      <c r="G217" s="310"/>
      <c r="H217" s="310"/>
      <c r="I217" s="310"/>
      <c r="J217" s="310"/>
      <c r="K217" s="310"/>
      <c r="L217" s="310"/>
      <c r="M217" s="310"/>
      <c r="N217" s="310"/>
      <c r="O217" s="310"/>
      <c r="P217" s="310"/>
    </row>
    <row r="218" spans="1:16" x14ac:dyDescent="0.2">
      <c r="A218" s="310"/>
      <c r="B218" s="310"/>
      <c r="C218" s="310"/>
      <c r="D218" s="310"/>
      <c r="E218" s="310"/>
      <c r="F218" s="310"/>
      <c r="G218" s="310"/>
      <c r="H218" s="310"/>
      <c r="I218" s="310"/>
      <c r="J218" s="310"/>
      <c r="K218" s="310"/>
      <c r="L218" s="310"/>
      <c r="M218" s="310"/>
      <c r="N218" s="310"/>
      <c r="O218" s="310"/>
      <c r="P218" s="310"/>
    </row>
    <row r="219" spans="1:16" x14ac:dyDescent="0.2">
      <c r="A219" s="310"/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310"/>
      <c r="P219" s="310"/>
    </row>
    <row r="220" spans="1:16" x14ac:dyDescent="0.2">
      <c r="A220" s="310"/>
      <c r="B220" s="310"/>
      <c r="C220" s="310"/>
      <c r="D220" s="310"/>
      <c r="E220" s="310"/>
      <c r="F220" s="310"/>
      <c r="G220" s="310"/>
      <c r="H220" s="310"/>
      <c r="I220" s="310"/>
      <c r="J220" s="310"/>
      <c r="K220" s="310"/>
      <c r="L220" s="310"/>
      <c r="M220" s="310"/>
      <c r="N220" s="310"/>
      <c r="O220" s="310"/>
      <c r="P220" s="310"/>
    </row>
    <row r="221" spans="1:16" x14ac:dyDescent="0.2">
      <c r="A221" s="310"/>
      <c r="B221" s="310"/>
      <c r="C221" s="310"/>
      <c r="D221" s="310"/>
      <c r="E221" s="310"/>
      <c r="F221" s="310"/>
      <c r="G221" s="310"/>
      <c r="H221" s="310"/>
      <c r="I221" s="310"/>
      <c r="J221" s="310"/>
      <c r="K221" s="310"/>
      <c r="L221" s="310"/>
      <c r="M221" s="310"/>
      <c r="N221" s="310"/>
      <c r="O221" s="310"/>
      <c r="P221" s="310"/>
    </row>
    <row r="222" spans="1:16" x14ac:dyDescent="0.2">
      <c r="A222" s="310"/>
      <c r="B222" s="310"/>
      <c r="C222" s="310"/>
      <c r="D222" s="310"/>
      <c r="E222" s="310"/>
      <c r="F222" s="310"/>
      <c r="G222" s="310"/>
      <c r="H222" s="310"/>
      <c r="I222" s="310"/>
      <c r="J222" s="310"/>
      <c r="K222" s="310"/>
      <c r="L222" s="310"/>
      <c r="M222" s="310"/>
      <c r="N222" s="310"/>
      <c r="O222" s="310"/>
      <c r="P222" s="310"/>
    </row>
    <row r="223" spans="1:16" x14ac:dyDescent="0.2">
      <c r="A223" s="310"/>
      <c r="B223" s="310"/>
      <c r="C223" s="310"/>
      <c r="D223" s="310"/>
      <c r="E223" s="310"/>
      <c r="F223" s="310"/>
      <c r="G223" s="310"/>
      <c r="H223" s="310"/>
      <c r="I223" s="310"/>
      <c r="J223" s="310"/>
      <c r="K223" s="310"/>
      <c r="L223" s="310"/>
      <c r="M223" s="310"/>
      <c r="N223" s="310"/>
      <c r="O223" s="310"/>
      <c r="P223" s="310"/>
    </row>
    <row r="224" spans="1:16" x14ac:dyDescent="0.2">
      <c r="A224" s="310"/>
      <c r="B224" s="310"/>
      <c r="C224" s="310"/>
      <c r="D224" s="310"/>
      <c r="E224" s="310"/>
      <c r="F224" s="310"/>
      <c r="G224" s="310"/>
      <c r="H224" s="310"/>
      <c r="I224" s="310"/>
      <c r="J224" s="310"/>
      <c r="K224" s="310"/>
      <c r="L224" s="310"/>
      <c r="M224" s="310"/>
      <c r="N224" s="310"/>
      <c r="O224" s="310"/>
      <c r="P224" s="310"/>
    </row>
    <row r="225" spans="1:16" x14ac:dyDescent="0.2">
      <c r="A225" s="310"/>
      <c r="B225" s="310"/>
      <c r="C225" s="310"/>
      <c r="D225" s="310"/>
      <c r="E225" s="310"/>
      <c r="F225" s="310"/>
      <c r="G225" s="310"/>
      <c r="H225" s="310"/>
      <c r="I225" s="310"/>
      <c r="J225" s="310"/>
      <c r="K225" s="310"/>
      <c r="L225" s="310"/>
      <c r="M225" s="310"/>
      <c r="N225" s="310"/>
      <c r="O225" s="310"/>
      <c r="P225" s="310"/>
    </row>
    <row r="226" spans="1:16" x14ac:dyDescent="0.2">
      <c r="A226" s="310"/>
      <c r="B226" s="310"/>
      <c r="C226" s="310"/>
      <c r="D226" s="310"/>
      <c r="E226" s="310"/>
      <c r="F226" s="310"/>
      <c r="G226" s="310"/>
      <c r="H226" s="310"/>
      <c r="I226" s="310"/>
      <c r="J226" s="310"/>
      <c r="K226" s="310"/>
      <c r="L226" s="310"/>
      <c r="M226" s="310"/>
      <c r="N226" s="310"/>
      <c r="O226" s="310"/>
      <c r="P226" s="310"/>
    </row>
    <row r="227" spans="1:16" x14ac:dyDescent="0.2">
      <c r="A227" s="310"/>
      <c r="B227" s="310"/>
      <c r="C227" s="310"/>
      <c r="D227" s="310"/>
      <c r="E227" s="310"/>
      <c r="F227" s="310"/>
      <c r="G227" s="310"/>
      <c r="H227" s="310"/>
      <c r="I227" s="310"/>
      <c r="J227" s="310"/>
      <c r="K227" s="310"/>
      <c r="L227" s="310"/>
      <c r="M227" s="310"/>
      <c r="N227" s="310"/>
      <c r="O227" s="310"/>
      <c r="P227" s="310"/>
    </row>
    <row r="228" spans="1:16" x14ac:dyDescent="0.2">
      <c r="A228" s="310"/>
      <c r="B228" s="310"/>
      <c r="C228" s="310"/>
      <c r="D228" s="310"/>
      <c r="E228" s="310"/>
      <c r="F228" s="310"/>
      <c r="G228" s="310"/>
      <c r="H228" s="310"/>
      <c r="I228" s="310"/>
      <c r="J228" s="310"/>
      <c r="K228" s="310"/>
      <c r="L228" s="310"/>
      <c r="M228" s="310"/>
      <c r="N228" s="310"/>
      <c r="O228" s="310"/>
      <c r="P228" s="310"/>
    </row>
    <row r="229" spans="1:16" x14ac:dyDescent="0.2">
      <c r="A229" s="310"/>
      <c r="B229" s="310"/>
      <c r="C229" s="310"/>
      <c r="D229" s="310"/>
      <c r="E229" s="310"/>
      <c r="F229" s="310"/>
      <c r="G229" s="310"/>
      <c r="H229" s="310"/>
      <c r="I229" s="310"/>
      <c r="J229" s="310"/>
      <c r="K229" s="310"/>
      <c r="L229" s="310"/>
      <c r="M229" s="310"/>
      <c r="N229" s="310"/>
      <c r="O229" s="310"/>
      <c r="P229" s="310"/>
    </row>
    <row r="230" spans="1:16" x14ac:dyDescent="0.2">
      <c r="A230" s="310"/>
      <c r="B230" s="310"/>
      <c r="C230" s="310"/>
      <c r="D230" s="310"/>
      <c r="E230" s="310"/>
      <c r="F230" s="310"/>
      <c r="G230" s="310"/>
      <c r="H230" s="310"/>
      <c r="I230" s="310"/>
      <c r="J230" s="310"/>
      <c r="K230" s="310"/>
      <c r="L230" s="310"/>
      <c r="M230" s="310"/>
      <c r="N230" s="310"/>
      <c r="O230" s="310"/>
      <c r="P230" s="310"/>
    </row>
    <row r="231" spans="1:16" x14ac:dyDescent="0.2">
      <c r="A231" s="310"/>
      <c r="B231" s="310"/>
      <c r="C231" s="310"/>
      <c r="D231" s="310"/>
      <c r="E231" s="310"/>
      <c r="F231" s="310"/>
      <c r="G231" s="310"/>
      <c r="H231" s="310"/>
      <c r="I231" s="310"/>
      <c r="J231" s="310"/>
      <c r="K231" s="310"/>
      <c r="L231" s="310"/>
      <c r="M231" s="310"/>
      <c r="N231" s="310"/>
      <c r="O231" s="310"/>
      <c r="P231" s="310"/>
    </row>
    <row r="232" spans="1:16" x14ac:dyDescent="0.2">
      <c r="A232" s="310"/>
      <c r="B232" s="310"/>
      <c r="C232" s="310"/>
      <c r="D232" s="310"/>
      <c r="E232" s="310"/>
      <c r="F232" s="310"/>
      <c r="G232" s="310"/>
      <c r="H232" s="310"/>
      <c r="I232" s="310"/>
      <c r="J232" s="310"/>
      <c r="K232" s="310"/>
      <c r="L232" s="310"/>
      <c r="M232" s="310"/>
      <c r="N232" s="310"/>
      <c r="O232" s="310"/>
      <c r="P232" s="310"/>
    </row>
    <row r="233" spans="1:16" x14ac:dyDescent="0.2">
      <c r="A233" s="310"/>
      <c r="B233" s="310"/>
      <c r="C233" s="310"/>
      <c r="D233" s="310"/>
      <c r="E233" s="310"/>
      <c r="F233" s="310"/>
      <c r="G233" s="310"/>
      <c r="H233" s="310"/>
      <c r="I233" s="310"/>
      <c r="J233" s="310"/>
      <c r="K233" s="310"/>
      <c r="L233" s="310"/>
      <c r="M233" s="310"/>
      <c r="N233" s="310"/>
      <c r="O233" s="310"/>
      <c r="P233" s="310"/>
    </row>
    <row r="234" spans="1:16" x14ac:dyDescent="0.2">
      <c r="A234" s="310"/>
      <c r="B234" s="310"/>
      <c r="C234" s="310"/>
      <c r="D234" s="310"/>
      <c r="E234" s="310"/>
      <c r="F234" s="310"/>
      <c r="G234" s="310"/>
      <c r="H234" s="310"/>
      <c r="I234" s="310"/>
      <c r="J234" s="310"/>
      <c r="K234" s="310"/>
      <c r="L234" s="310"/>
      <c r="M234" s="310"/>
      <c r="N234" s="310"/>
      <c r="O234" s="310"/>
      <c r="P234" s="310"/>
    </row>
    <row r="235" spans="1:16" x14ac:dyDescent="0.2">
      <c r="A235" s="310"/>
      <c r="B235" s="310"/>
      <c r="C235" s="310"/>
      <c r="D235" s="310"/>
      <c r="E235" s="310"/>
      <c r="F235" s="310"/>
      <c r="G235" s="310"/>
      <c r="H235" s="310"/>
      <c r="I235" s="310"/>
      <c r="J235" s="310"/>
      <c r="K235" s="310"/>
      <c r="L235" s="310"/>
      <c r="M235" s="310"/>
      <c r="N235" s="310"/>
      <c r="O235" s="310"/>
      <c r="P235" s="310"/>
    </row>
    <row r="236" spans="1:16" x14ac:dyDescent="0.2">
      <c r="A236" s="310"/>
      <c r="B236" s="310"/>
      <c r="C236" s="310"/>
      <c r="D236" s="310"/>
      <c r="E236" s="310"/>
      <c r="F236" s="310"/>
      <c r="G236" s="310"/>
      <c r="H236" s="310"/>
      <c r="I236" s="310"/>
      <c r="J236" s="310"/>
      <c r="K236" s="310"/>
      <c r="L236" s="310"/>
      <c r="M236" s="310"/>
      <c r="N236" s="310"/>
      <c r="O236" s="310"/>
      <c r="P236" s="310"/>
    </row>
    <row r="237" spans="1:16" x14ac:dyDescent="0.2">
      <c r="A237" s="310"/>
      <c r="B237" s="310"/>
      <c r="C237" s="310"/>
      <c r="D237" s="310"/>
      <c r="E237" s="310"/>
      <c r="F237" s="310"/>
      <c r="G237" s="310"/>
      <c r="H237" s="310"/>
      <c r="I237" s="310"/>
      <c r="J237" s="310"/>
      <c r="K237" s="310"/>
      <c r="L237" s="310"/>
      <c r="M237" s="310"/>
      <c r="N237" s="310"/>
      <c r="O237" s="310"/>
      <c r="P237" s="310"/>
    </row>
    <row r="238" spans="1:16" x14ac:dyDescent="0.2">
      <c r="A238" s="310"/>
      <c r="B238" s="310"/>
      <c r="C238" s="310"/>
      <c r="D238" s="310"/>
      <c r="E238" s="310"/>
      <c r="F238" s="310"/>
      <c r="G238" s="310"/>
      <c r="H238" s="310"/>
      <c r="I238" s="310"/>
      <c r="J238" s="310"/>
      <c r="K238" s="310"/>
      <c r="L238" s="310"/>
      <c r="M238" s="310"/>
      <c r="N238" s="310"/>
      <c r="O238" s="310"/>
      <c r="P238" s="310"/>
    </row>
    <row r="239" spans="1:16" x14ac:dyDescent="0.2">
      <c r="A239" s="310"/>
      <c r="B239" s="310"/>
      <c r="C239" s="310"/>
      <c r="D239" s="310"/>
      <c r="E239" s="310"/>
      <c r="F239" s="310"/>
      <c r="G239" s="310"/>
      <c r="H239" s="310"/>
      <c r="I239" s="310"/>
      <c r="J239" s="310"/>
      <c r="K239" s="310"/>
      <c r="L239" s="310"/>
      <c r="M239" s="310"/>
      <c r="N239" s="310"/>
      <c r="O239" s="310"/>
      <c r="P239" s="310"/>
    </row>
    <row r="240" spans="1:16" x14ac:dyDescent="0.2">
      <c r="A240" s="310"/>
      <c r="B240" s="310"/>
      <c r="C240" s="310"/>
      <c r="D240" s="310"/>
      <c r="E240" s="310"/>
      <c r="F240" s="310"/>
      <c r="G240" s="310"/>
      <c r="H240" s="310"/>
      <c r="I240" s="310"/>
      <c r="J240" s="310"/>
      <c r="K240" s="310"/>
      <c r="L240" s="310"/>
      <c r="M240" s="310"/>
      <c r="N240" s="310"/>
      <c r="O240" s="310"/>
      <c r="P240" s="310"/>
    </row>
    <row r="241" spans="1:16" x14ac:dyDescent="0.2">
      <c r="A241" s="310"/>
      <c r="B241" s="310"/>
      <c r="C241" s="310"/>
      <c r="D241" s="310"/>
      <c r="E241" s="310"/>
      <c r="F241" s="310"/>
      <c r="G241" s="310"/>
      <c r="H241" s="310"/>
      <c r="I241" s="310"/>
      <c r="J241" s="310"/>
      <c r="K241" s="310"/>
      <c r="L241" s="310"/>
      <c r="M241" s="310"/>
      <c r="N241" s="310"/>
      <c r="O241" s="310"/>
      <c r="P241" s="310"/>
    </row>
    <row r="242" spans="1:16" x14ac:dyDescent="0.2">
      <c r="A242" s="310"/>
      <c r="B242" s="310"/>
      <c r="C242" s="310"/>
      <c r="D242" s="310"/>
      <c r="E242" s="310"/>
      <c r="F242" s="310"/>
      <c r="G242" s="310"/>
      <c r="H242" s="310"/>
      <c r="I242" s="310"/>
      <c r="J242" s="310"/>
      <c r="K242" s="310"/>
      <c r="L242" s="310"/>
      <c r="M242" s="310"/>
      <c r="N242" s="310"/>
      <c r="O242" s="310"/>
      <c r="P242" s="310"/>
    </row>
    <row r="243" spans="1:16" x14ac:dyDescent="0.2">
      <c r="A243" s="310"/>
      <c r="B243" s="310"/>
      <c r="C243" s="310"/>
      <c r="D243" s="310"/>
      <c r="E243" s="310"/>
      <c r="F243" s="310"/>
      <c r="G243" s="310"/>
      <c r="H243" s="310"/>
      <c r="I243" s="310"/>
      <c r="J243" s="310"/>
      <c r="K243" s="310"/>
      <c r="L243" s="310"/>
      <c r="M243" s="310"/>
      <c r="N243" s="310"/>
      <c r="O243" s="310"/>
      <c r="P243" s="310"/>
    </row>
    <row r="244" spans="1:16" x14ac:dyDescent="0.2">
      <c r="A244" s="310"/>
      <c r="B244" s="310"/>
      <c r="C244" s="310"/>
      <c r="D244" s="310"/>
      <c r="E244" s="310"/>
      <c r="F244" s="310"/>
      <c r="G244" s="310"/>
      <c r="H244" s="310"/>
      <c r="I244" s="310"/>
      <c r="J244" s="310"/>
      <c r="K244" s="310"/>
      <c r="L244" s="310"/>
      <c r="M244" s="310"/>
      <c r="N244" s="310"/>
      <c r="O244" s="310"/>
      <c r="P244" s="310"/>
    </row>
    <row r="245" spans="1:16" x14ac:dyDescent="0.2">
      <c r="A245" s="310"/>
      <c r="B245" s="310"/>
      <c r="C245" s="310"/>
      <c r="D245" s="310"/>
      <c r="E245" s="310"/>
      <c r="F245" s="310"/>
      <c r="G245" s="310"/>
      <c r="H245" s="310"/>
      <c r="I245" s="310"/>
      <c r="J245" s="310"/>
      <c r="K245" s="310"/>
      <c r="L245" s="310"/>
      <c r="M245" s="310"/>
      <c r="N245" s="310"/>
      <c r="O245" s="310"/>
      <c r="P245" s="310"/>
    </row>
    <row r="246" spans="1:16" x14ac:dyDescent="0.2">
      <c r="A246" s="310"/>
      <c r="B246" s="310"/>
      <c r="C246" s="310"/>
      <c r="D246" s="310"/>
      <c r="E246" s="310"/>
      <c r="F246" s="310"/>
      <c r="G246" s="310"/>
      <c r="H246" s="310"/>
      <c r="I246" s="310"/>
      <c r="J246" s="310"/>
      <c r="K246" s="310"/>
      <c r="L246" s="310"/>
      <c r="M246" s="310"/>
      <c r="N246" s="310"/>
      <c r="O246" s="310"/>
      <c r="P246" s="310"/>
    </row>
    <row r="247" spans="1:16" x14ac:dyDescent="0.2">
      <c r="A247" s="310"/>
      <c r="B247" s="310"/>
      <c r="C247" s="310"/>
      <c r="D247" s="310"/>
      <c r="E247" s="310"/>
      <c r="F247" s="310"/>
      <c r="G247" s="310"/>
      <c r="H247" s="310"/>
      <c r="I247" s="310"/>
      <c r="J247" s="310"/>
      <c r="K247" s="310"/>
      <c r="L247" s="310"/>
      <c r="M247" s="310"/>
      <c r="N247" s="310"/>
      <c r="O247" s="310"/>
      <c r="P247" s="310"/>
    </row>
    <row r="248" spans="1:16" x14ac:dyDescent="0.2">
      <c r="A248" s="310"/>
      <c r="B248" s="310"/>
      <c r="C248" s="310"/>
      <c r="D248" s="310"/>
      <c r="E248" s="310"/>
      <c r="F248" s="310"/>
      <c r="G248" s="310"/>
      <c r="H248" s="310"/>
      <c r="I248" s="310"/>
      <c r="J248" s="310"/>
      <c r="K248" s="310"/>
      <c r="L248" s="310"/>
      <c r="M248" s="310"/>
      <c r="N248" s="310"/>
      <c r="O248" s="310"/>
      <c r="P248" s="310"/>
    </row>
    <row r="249" spans="1:16" x14ac:dyDescent="0.2">
      <c r="A249" s="310"/>
      <c r="B249" s="310"/>
      <c r="C249" s="310"/>
      <c r="D249" s="310"/>
      <c r="E249" s="310"/>
      <c r="F249" s="310"/>
      <c r="G249" s="310"/>
      <c r="H249" s="310"/>
      <c r="I249" s="310"/>
      <c r="J249" s="310"/>
      <c r="K249" s="310"/>
      <c r="L249" s="310"/>
      <c r="M249" s="310"/>
      <c r="N249" s="310"/>
      <c r="O249" s="310"/>
      <c r="P249" s="310"/>
    </row>
    <row r="250" spans="1:16" x14ac:dyDescent="0.2">
      <c r="A250" s="310"/>
      <c r="B250" s="310"/>
      <c r="C250" s="310"/>
      <c r="D250" s="310"/>
      <c r="E250" s="310"/>
      <c r="F250" s="310"/>
      <c r="G250" s="310"/>
      <c r="H250" s="310"/>
      <c r="I250" s="310"/>
      <c r="J250" s="310"/>
      <c r="K250" s="310"/>
      <c r="L250" s="310"/>
      <c r="M250" s="310"/>
      <c r="N250" s="310"/>
      <c r="O250" s="310"/>
      <c r="P250" s="310"/>
    </row>
    <row r="251" spans="1:16" x14ac:dyDescent="0.2">
      <c r="A251" s="310"/>
      <c r="B251" s="310"/>
      <c r="C251" s="310"/>
      <c r="D251" s="310"/>
      <c r="E251" s="310"/>
      <c r="F251" s="310"/>
      <c r="G251" s="310"/>
      <c r="H251" s="310"/>
      <c r="I251" s="310"/>
      <c r="J251" s="310"/>
      <c r="K251" s="310"/>
      <c r="L251" s="310"/>
      <c r="M251" s="310"/>
      <c r="N251" s="310"/>
      <c r="O251" s="310"/>
      <c r="P251" s="310"/>
    </row>
    <row r="252" spans="1:16" x14ac:dyDescent="0.2">
      <c r="A252" s="310"/>
      <c r="B252" s="310"/>
      <c r="C252" s="310"/>
      <c r="D252" s="310"/>
      <c r="E252" s="310"/>
      <c r="F252" s="310"/>
      <c r="G252" s="310"/>
      <c r="H252" s="310"/>
      <c r="I252" s="310"/>
      <c r="J252" s="310"/>
      <c r="K252" s="310"/>
      <c r="L252" s="310"/>
      <c r="M252" s="310"/>
      <c r="N252" s="310"/>
      <c r="O252" s="310"/>
      <c r="P252" s="310"/>
    </row>
    <row r="253" spans="1:16" x14ac:dyDescent="0.2">
      <c r="A253" s="310"/>
      <c r="B253" s="310"/>
      <c r="C253" s="310"/>
      <c r="D253" s="310"/>
      <c r="E253" s="310"/>
      <c r="F253" s="310"/>
      <c r="G253" s="310"/>
      <c r="H253" s="310"/>
      <c r="I253" s="310"/>
      <c r="J253" s="310"/>
      <c r="K253" s="310"/>
      <c r="L253" s="310"/>
      <c r="M253" s="310"/>
      <c r="N253" s="310"/>
      <c r="O253" s="310"/>
      <c r="P253" s="310"/>
    </row>
    <row r="254" spans="1:16" x14ac:dyDescent="0.2">
      <c r="A254" s="310"/>
      <c r="B254" s="310"/>
      <c r="C254" s="310"/>
      <c r="D254" s="310"/>
      <c r="E254" s="310"/>
      <c r="F254" s="310"/>
      <c r="G254" s="310"/>
      <c r="H254" s="310"/>
      <c r="I254" s="310"/>
      <c r="J254" s="310"/>
      <c r="K254" s="310"/>
      <c r="L254" s="310"/>
      <c r="M254" s="310"/>
      <c r="N254" s="310"/>
      <c r="O254" s="310"/>
      <c r="P254" s="310"/>
    </row>
    <row r="255" spans="1:16" x14ac:dyDescent="0.2">
      <c r="A255" s="310"/>
      <c r="B255" s="310"/>
      <c r="C255" s="310"/>
      <c r="D255" s="310"/>
      <c r="E255" s="310"/>
      <c r="F255" s="310"/>
      <c r="G255" s="310"/>
      <c r="H255" s="310"/>
      <c r="I255" s="310"/>
      <c r="J255" s="310"/>
      <c r="K255" s="310"/>
      <c r="L255" s="310"/>
      <c r="M255" s="310"/>
      <c r="N255" s="310"/>
      <c r="O255" s="310"/>
      <c r="P255" s="310"/>
    </row>
    <row r="256" spans="1:16" x14ac:dyDescent="0.2">
      <c r="A256" s="310"/>
      <c r="B256" s="310"/>
      <c r="C256" s="310"/>
      <c r="D256" s="310"/>
      <c r="E256" s="310"/>
      <c r="F256" s="310"/>
      <c r="G256" s="310"/>
      <c r="H256" s="310"/>
      <c r="I256" s="310"/>
      <c r="J256" s="310"/>
      <c r="K256" s="310"/>
      <c r="L256" s="310"/>
      <c r="M256" s="310"/>
      <c r="N256" s="310"/>
      <c r="O256" s="310"/>
      <c r="P256" s="310"/>
    </row>
    <row r="257" spans="1:16" x14ac:dyDescent="0.2">
      <c r="A257" s="310"/>
      <c r="B257" s="310"/>
      <c r="C257" s="310"/>
      <c r="D257" s="310"/>
      <c r="E257" s="310"/>
      <c r="F257" s="310"/>
      <c r="G257" s="310"/>
      <c r="H257" s="310"/>
      <c r="I257" s="310"/>
      <c r="J257" s="310"/>
      <c r="K257" s="310"/>
      <c r="L257" s="310"/>
      <c r="M257" s="310"/>
      <c r="N257" s="310"/>
      <c r="O257" s="310"/>
      <c r="P257" s="310"/>
    </row>
    <row r="258" spans="1:16" x14ac:dyDescent="0.2">
      <c r="A258" s="310"/>
      <c r="B258" s="310"/>
      <c r="C258" s="310"/>
      <c r="D258" s="310"/>
      <c r="E258" s="310"/>
      <c r="F258" s="310"/>
      <c r="G258" s="310"/>
      <c r="H258" s="310"/>
      <c r="I258" s="310"/>
      <c r="J258" s="310"/>
      <c r="K258" s="310"/>
      <c r="L258" s="310"/>
      <c r="M258" s="310"/>
      <c r="N258" s="310"/>
      <c r="O258" s="310"/>
      <c r="P258" s="310"/>
    </row>
    <row r="259" spans="1:16" x14ac:dyDescent="0.2">
      <c r="A259" s="310"/>
      <c r="B259" s="310"/>
      <c r="C259" s="310"/>
      <c r="D259" s="310"/>
      <c r="E259" s="310"/>
      <c r="F259" s="310"/>
      <c r="G259" s="310"/>
      <c r="H259" s="310"/>
      <c r="I259" s="310"/>
      <c r="J259" s="310"/>
      <c r="K259" s="310"/>
      <c r="L259" s="310"/>
      <c r="M259" s="310"/>
      <c r="N259" s="310"/>
      <c r="O259" s="310"/>
      <c r="P259" s="310"/>
    </row>
    <row r="260" spans="1:16" x14ac:dyDescent="0.2">
      <c r="A260" s="310"/>
      <c r="B260" s="310"/>
      <c r="C260" s="310"/>
      <c r="D260" s="310"/>
      <c r="E260" s="310"/>
      <c r="F260" s="310"/>
      <c r="G260" s="310"/>
      <c r="H260" s="310"/>
      <c r="I260" s="310"/>
      <c r="J260" s="310"/>
      <c r="K260" s="310"/>
      <c r="L260" s="310"/>
      <c r="M260" s="310"/>
      <c r="N260" s="310"/>
      <c r="O260" s="310"/>
      <c r="P260" s="310"/>
    </row>
    <row r="261" spans="1:16" x14ac:dyDescent="0.2">
      <c r="A261" s="310"/>
      <c r="B261" s="310"/>
      <c r="C261" s="310"/>
      <c r="D261" s="310"/>
      <c r="E261" s="310"/>
      <c r="F261" s="310"/>
      <c r="G261" s="310"/>
      <c r="H261" s="310"/>
      <c r="I261" s="310"/>
      <c r="J261" s="310"/>
      <c r="K261" s="310"/>
      <c r="L261" s="310"/>
      <c r="M261" s="310"/>
      <c r="N261" s="310"/>
      <c r="O261" s="310"/>
      <c r="P261" s="310"/>
    </row>
    <row r="262" spans="1:16" x14ac:dyDescent="0.2">
      <c r="A262" s="310"/>
      <c r="B262" s="310"/>
      <c r="C262" s="310"/>
      <c r="D262" s="310"/>
      <c r="E262" s="310"/>
      <c r="F262" s="310"/>
      <c r="G262" s="310"/>
      <c r="H262" s="310"/>
      <c r="I262" s="310"/>
      <c r="J262" s="310"/>
      <c r="K262" s="310"/>
      <c r="L262" s="310"/>
      <c r="M262" s="310"/>
      <c r="N262" s="310"/>
      <c r="O262" s="310"/>
      <c r="P262" s="310"/>
    </row>
    <row r="263" spans="1:16" x14ac:dyDescent="0.2">
      <c r="A263" s="310"/>
      <c r="B263" s="310"/>
      <c r="C263" s="310"/>
      <c r="D263" s="310"/>
      <c r="E263" s="310"/>
      <c r="F263" s="310"/>
      <c r="G263" s="310"/>
      <c r="H263" s="310"/>
      <c r="I263" s="310"/>
      <c r="J263" s="310"/>
      <c r="K263" s="310"/>
      <c r="L263" s="310"/>
      <c r="M263" s="310"/>
      <c r="N263" s="310"/>
      <c r="O263" s="310"/>
      <c r="P263" s="310"/>
    </row>
    <row r="264" spans="1:16" x14ac:dyDescent="0.2">
      <c r="A264" s="310"/>
      <c r="B264" s="310"/>
      <c r="C264" s="310"/>
      <c r="D264" s="310"/>
      <c r="E264" s="310"/>
      <c r="F264" s="310"/>
      <c r="G264" s="310"/>
      <c r="H264" s="310"/>
      <c r="I264" s="310"/>
      <c r="J264" s="310"/>
      <c r="K264" s="310"/>
      <c r="L264" s="310"/>
      <c r="M264" s="310"/>
      <c r="N264" s="310"/>
      <c r="O264" s="310"/>
      <c r="P264" s="310"/>
    </row>
    <row r="265" spans="1:16" x14ac:dyDescent="0.2">
      <c r="A265" s="310"/>
      <c r="B265" s="310"/>
      <c r="C265" s="310"/>
      <c r="D265" s="310"/>
      <c r="E265" s="310"/>
      <c r="F265" s="310"/>
      <c r="G265" s="310"/>
      <c r="H265" s="310"/>
      <c r="I265" s="310"/>
      <c r="J265" s="310"/>
      <c r="K265" s="310"/>
      <c r="L265" s="310"/>
      <c r="M265" s="310"/>
      <c r="N265" s="310"/>
      <c r="O265" s="310"/>
      <c r="P265" s="310"/>
    </row>
    <row r="266" spans="1:16" x14ac:dyDescent="0.2">
      <c r="A266" s="310"/>
      <c r="B266" s="310"/>
      <c r="C266" s="310"/>
      <c r="D266" s="310"/>
      <c r="E266" s="310"/>
      <c r="F266" s="310"/>
      <c r="G266" s="310"/>
      <c r="H266" s="310"/>
      <c r="I266" s="310"/>
      <c r="J266" s="310"/>
      <c r="K266" s="310"/>
      <c r="L266" s="310"/>
      <c r="M266" s="310"/>
      <c r="N266" s="310"/>
      <c r="O266" s="310"/>
      <c r="P266" s="310"/>
    </row>
    <row r="267" spans="1:16" x14ac:dyDescent="0.2">
      <c r="A267" s="310"/>
      <c r="B267" s="310"/>
      <c r="C267" s="310"/>
      <c r="D267" s="310"/>
      <c r="E267" s="310"/>
      <c r="F267" s="310"/>
      <c r="G267" s="310"/>
      <c r="H267" s="310"/>
      <c r="I267" s="310"/>
      <c r="J267" s="310"/>
      <c r="K267" s="310"/>
      <c r="L267" s="310"/>
      <c r="M267" s="310"/>
      <c r="N267" s="310"/>
      <c r="O267" s="310"/>
      <c r="P267" s="310"/>
    </row>
    <row r="268" spans="1:16" x14ac:dyDescent="0.2">
      <c r="A268" s="310"/>
      <c r="B268" s="310"/>
      <c r="C268" s="310"/>
      <c r="D268" s="310"/>
      <c r="E268" s="310"/>
      <c r="F268" s="310"/>
      <c r="G268" s="310"/>
      <c r="H268" s="310"/>
      <c r="I268" s="310"/>
      <c r="J268" s="310"/>
      <c r="K268" s="310"/>
      <c r="L268" s="310"/>
      <c r="M268" s="310"/>
      <c r="N268" s="310"/>
      <c r="O268" s="310"/>
      <c r="P268" s="310"/>
    </row>
    <row r="269" spans="1:16" x14ac:dyDescent="0.2">
      <c r="A269" s="310"/>
      <c r="B269" s="310"/>
      <c r="C269" s="310"/>
      <c r="D269" s="310"/>
      <c r="E269" s="310"/>
      <c r="F269" s="310"/>
      <c r="G269" s="310"/>
      <c r="H269" s="310"/>
      <c r="I269" s="310"/>
      <c r="J269" s="310"/>
      <c r="K269" s="310"/>
      <c r="L269" s="310"/>
      <c r="M269" s="310"/>
      <c r="N269" s="310"/>
      <c r="O269" s="310"/>
      <c r="P269" s="310"/>
    </row>
    <row r="270" spans="1:16" x14ac:dyDescent="0.2">
      <c r="A270" s="310"/>
      <c r="B270" s="310"/>
      <c r="C270" s="310"/>
      <c r="D270" s="310"/>
      <c r="E270" s="310"/>
      <c r="F270" s="310"/>
      <c r="G270" s="310"/>
      <c r="H270" s="310"/>
      <c r="I270" s="310"/>
      <c r="J270" s="310"/>
      <c r="K270" s="310"/>
      <c r="L270" s="310"/>
      <c r="M270" s="310"/>
      <c r="N270" s="310"/>
      <c r="O270" s="310"/>
      <c r="P270" s="310"/>
    </row>
    <row r="271" spans="1:16" x14ac:dyDescent="0.2">
      <c r="A271" s="310"/>
      <c r="B271" s="310"/>
      <c r="C271" s="310"/>
      <c r="D271" s="310"/>
      <c r="E271" s="310"/>
      <c r="F271" s="310"/>
      <c r="G271" s="310"/>
      <c r="H271" s="310"/>
      <c r="I271" s="310"/>
      <c r="J271" s="310"/>
      <c r="K271" s="310"/>
      <c r="L271" s="310"/>
      <c r="M271" s="310"/>
      <c r="N271" s="310"/>
      <c r="O271" s="310"/>
      <c r="P271" s="310"/>
    </row>
    <row r="272" spans="1:16" x14ac:dyDescent="0.2">
      <c r="A272" s="310"/>
      <c r="B272" s="310"/>
      <c r="C272" s="310"/>
      <c r="D272" s="310"/>
      <c r="E272" s="310"/>
      <c r="F272" s="310"/>
      <c r="G272" s="310"/>
      <c r="H272" s="310"/>
      <c r="I272" s="310"/>
      <c r="J272" s="310"/>
      <c r="K272" s="310"/>
      <c r="L272" s="310"/>
      <c r="M272" s="310"/>
      <c r="N272" s="310"/>
      <c r="O272" s="310"/>
      <c r="P272" s="310"/>
    </row>
    <row r="273" spans="1:16" x14ac:dyDescent="0.2">
      <c r="A273" s="310"/>
      <c r="B273" s="310"/>
      <c r="C273" s="310"/>
      <c r="D273" s="310"/>
      <c r="E273" s="310"/>
      <c r="F273" s="310"/>
      <c r="G273" s="310"/>
      <c r="H273" s="310"/>
      <c r="I273" s="310"/>
      <c r="J273" s="310"/>
      <c r="K273" s="310"/>
      <c r="L273" s="310"/>
      <c r="M273" s="310"/>
      <c r="N273" s="310"/>
      <c r="O273" s="310"/>
      <c r="P273" s="310"/>
    </row>
    <row r="274" spans="1:16" x14ac:dyDescent="0.2">
      <c r="A274" s="310"/>
      <c r="B274" s="310"/>
      <c r="C274" s="310"/>
      <c r="D274" s="310"/>
      <c r="E274" s="310"/>
      <c r="F274" s="310"/>
      <c r="G274" s="310"/>
      <c r="H274" s="310"/>
      <c r="I274" s="310"/>
      <c r="J274" s="310"/>
      <c r="K274" s="310"/>
      <c r="L274" s="310"/>
      <c r="M274" s="310"/>
      <c r="N274" s="310"/>
      <c r="O274" s="310"/>
      <c r="P274" s="310"/>
    </row>
    <row r="275" spans="1:16" x14ac:dyDescent="0.2">
      <c r="C275" s="310"/>
    </row>
  </sheetData>
  <hyperlinks>
    <hyperlink ref="B16" location="'Solgt og levert'!A1" display="'Solgt og levert'!A1"/>
    <hyperlink ref="B18" location="Feltoversikt!A1" display="Feltoversikt / Fields"/>
    <hyperlink ref="B20" location="'Reserver RK 1,2 og 3 '!A1" display="'Reserver RK 1,2 og 3 '!A1"/>
    <hyperlink ref="B24" location="'Funn RK 5F'!A1" display="'Funn RK 5F'!A1"/>
    <hyperlink ref="B26" location="'Funn RK 7F'!A1" display="'Funn RK 7F'!A1"/>
    <hyperlink ref="B28" location="'Funn i felt og funn'!A1" display="'Funn i felt og funn'!A1"/>
    <hyperlink ref="C34" r:id="rId1"/>
    <hyperlink ref="B30" location="Tilstedeværende!A1" display="Tilstedeværende!A1"/>
    <hyperlink ref="B11" location="'Totale ressurser  per område'!A1" display="'Totale ressurser  per område'!A1"/>
    <hyperlink ref="B13" location="'Totale ressurser pr res.kat'!A1" display="Totale utvinnbare petroleumsressurser"/>
    <hyperlink ref="B14" location="'Totale ressurser pr res.kat'!A1" display="Original Recoverable Petroleum Resources on the Norwegian Continental Shelf divided on resource categories"/>
    <hyperlink ref="B22" location="'Funn RK 4F'!A1" display="'Funn RK 4F'!A1"/>
    <hyperlink ref="B7" r:id="rId2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102" workbookViewId="0">
      <selection activeCell="B135" sqref="B135"/>
    </sheetView>
  </sheetViews>
  <sheetFormatPr baseColWidth="10" defaultColWidth="11.42578125" defaultRowHeight="12.75" x14ac:dyDescent="0.2"/>
  <cols>
    <col min="1" max="1" width="28.140625" style="300" bestFit="1" customWidth="1"/>
    <col min="2" max="2" width="22.710937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453" t="s">
        <v>649</v>
      </c>
      <c r="B1" s="454"/>
      <c r="C1" s="454"/>
      <c r="D1" s="454"/>
    </row>
    <row r="2" spans="1:4" s="61" customFormat="1" ht="39" x14ac:dyDescent="0.2">
      <c r="A2" s="265" t="s">
        <v>368</v>
      </c>
      <c r="B2" s="422" t="s">
        <v>369</v>
      </c>
      <c r="C2" s="423" t="s">
        <v>370</v>
      </c>
    </row>
    <row r="3" spans="1:4" s="61" customFormat="1" x14ac:dyDescent="0.2">
      <c r="A3" s="395" t="s">
        <v>366</v>
      </c>
      <c r="B3" s="397" t="s">
        <v>506</v>
      </c>
      <c r="C3" s="396" t="s">
        <v>505</v>
      </c>
    </row>
    <row r="4" spans="1:4" s="61" customFormat="1" x14ac:dyDescent="0.2">
      <c r="A4" s="395" t="s">
        <v>367</v>
      </c>
      <c r="B4" s="397" t="s">
        <v>506</v>
      </c>
      <c r="C4" s="396" t="s">
        <v>505</v>
      </c>
    </row>
    <row r="5" spans="1:4" x14ac:dyDescent="0.2">
      <c r="A5" s="301" t="s">
        <v>224</v>
      </c>
      <c r="B5" s="302" t="s">
        <v>225</v>
      </c>
      <c r="C5" s="84">
        <v>2008</v>
      </c>
    </row>
    <row r="6" spans="1:4" x14ac:dyDescent="0.2">
      <c r="A6" s="301" t="s">
        <v>226</v>
      </c>
      <c r="B6" s="302" t="s">
        <v>227</v>
      </c>
      <c r="C6" s="84">
        <v>2003</v>
      </c>
    </row>
    <row r="7" spans="1:4" x14ac:dyDescent="0.2">
      <c r="A7" s="301" t="s">
        <v>228</v>
      </c>
      <c r="B7" s="302" t="s">
        <v>227</v>
      </c>
      <c r="C7" s="84">
        <v>2009</v>
      </c>
    </row>
    <row r="8" spans="1:4" x14ac:dyDescent="0.2">
      <c r="A8" s="301" t="s">
        <v>229</v>
      </c>
      <c r="B8" s="302" t="s">
        <v>227</v>
      </c>
      <c r="C8" s="84">
        <v>2003</v>
      </c>
    </row>
    <row r="9" spans="1:4" x14ac:dyDescent="0.2">
      <c r="A9" s="382" t="s">
        <v>641</v>
      </c>
      <c r="B9" s="302" t="s">
        <v>227</v>
      </c>
      <c r="C9" s="84">
        <v>1997</v>
      </c>
    </row>
    <row r="10" spans="1:4" x14ac:dyDescent="0.2">
      <c r="A10" s="301" t="s">
        <v>230</v>
      </c>
      <c r="B10" s="303" t="s">
        <v>231</v>
      </c>
      <c r="C10" s="84">
        <v>1970</v>
      </c>
    </row>
    <row r="11" spans="1:4" x14ac:dyDescent="0.2">
      <c r="A11" s="301" t="s">
        <v>232</v>
      </c>
      <c r="B11" s="303" t="s">
        <v>231</v>
      </c>
      <c r="C11" s="84">
        <v>1997</v>
      </c>
    </row>
    <row r="12" spans="1:4" x14ac:dyDescent="0.2">
      <c r="A12" s="301" t="s">
        <v>233</v>
      </c>
      <c r="B12" s="303" t="s">
        <v>231</v>
      </c>
      <c r="C12" s="84">
        <v>1997</v>
      </c>
    </row>
    <row r="13" spans="1:4" x14ac:dyDescent="0.2">
      <c r="A13" s="301" t="s">
        <v>234</v>
      </c>
      <c r="B13" s="303" t="s">
        <v>231</v>
      </c>
      <c r="C13" s="84">
        <v>2003</v>
      </c>
    </row>
    <row r="14" spans="1:4" x14ac:dyDescent="0.2">
      <c r="A14" s="301" t="s">
        <v>235</v>
      </c>
      <c r="B14" s="303" t="s">
        <v>236</v>
      </c>
      <c r="C14" s="84">
        <v>2000</v>
      </c>
    </row>
    <row r="15" spans="1:4" x14ac:dyDescent="0.2">
      <c r="A15" s="301" t="s">
        <v>237</v>
      </c>
      <c r="B15" s="303" t="s">
        <v>236</v>
      </c>
      <c r="C15" s="84">
        <v>2008</v>
      </c>
    </row>
    <row r="16" spans="1:4" x14ac:dyDescent="0.2">
      <c r="A16" s="301" t="s">
        <v>238</v>
      </c>
      <c r="B16" s="303" t="s">
        <v>236</v>
      </c>
      <c r="C16" s="84">
        <v>2004</v>
      </c>
    </row>
    <row r="17" spans="1:3" x14ac:dyDescent="0.2">
      <c r="A17" s="301" t="s">
        <v>650</v>
      </c>
      <c r="B17" s="303" t="s">
        <v>17</v>
      </c>
      <c r="C17" s="84">
        <v>1983</v>
      </c>
    </row>
    <row r="18" spans="1:3" x14ac:dyDescent="0.2">
      <c r="A18" s="301" t="s">
        <v>239</v>
      </c>
      <c r="B18" s="303" t="s">
        <v>240</v>
      </c>
      <c r="C18" s="84">
        <v>1973</v>
      </c>
    </row>
    <row r="19" spans="1:3" x14ac:dyDescent="0.2">
      <c r="A19" s="301" t="s">
        <v>242</v>
      </c>
      <c r="B19" s="303" t="s">
        <v>241</v>
      </c>
      <c r="C19" s="84">
        <v>1992</v>
      </c>
    </row>
    <row r="20" spans="1:3" x14ac:dyDescent="0.2">
      <c r="A20" s="301" t="s">
        <v>243</v>
      </c>
      <c r="B20" s="303" t="s">
        <v>241</v>
      </c>
      <c r="C20" s="84">
        <v>1996</v>
      </c>
    </row>
    <row r="21" spans="1:3" x14ac:dyDescent="0.2">
      <c r="A21" s="301" t="s">
        <v>244</v>
      </c>
      <c r="B21" s="303" t="s">
        <v>241</v>
      </c>
      <c r="C21" s="84">
        <v>2008</v>
      </c>
    </row>
    <row r="22" spans="1:3" x14ac:dyDescent="0.2">
      <c r="A22" s="301" t="s">
        <v>245</v>
      </c>
      <c r="B22" s="303" t="s">
        <v>246</v>
      </c>
      <c r="C22" s="84">
        <v>2008</v>
      </c>
    </row>
    <row r="23" spans="1:3" x14ac:dyDescent="0.2">
      <c r="A23" s="301" t="s">
        <v>247</v>
      </c>
      <c r="B23" s="303" t="s">
        <v>248</v>
      </c>
      <c r="C23" s="84">
        <v>2001</v>
      </c>
    </row>
    <row r="24" spans="1:3" x14ac:dyDescent="0.2">
      <c r="A24" s="301" t="s">
        <v>249</v>
      </c>
      <c r="B24" s="303" t="s">
        <v>250</v>
      </c>
      <c r="C24" s="84">
        <v>1991</v>
      </c>
    </row>
    <row r="25" spans="1:3" x14ac:dyDescent="0.2">
      <c r="A25" s="301" t="s">
        <v>251</v>
      </c>
      <c r="B25" s="303" t="s">
        <v>250</v>
      </c>
      <c r="C25" s="84">
        <v>1996</v>
      </c>
    </row>
    <row r="26" spans="1:3" x14ac:dyDescent="0.2">
      <c r="A26" s="301" t="s">
        <v>411</v>
      </c>
      <c r="B26" s="303" t="s">
        <v>252</v>
      </c>
      <c r="C26" s="84">
        <v>2006</v>
      </c>
    </row>
    <row r="27" spans="1:3" x14ac:dyDescent="0.2">
      <c r="A27" s="301" t="s">
        <v>253</v>
      </c>
      <c r="B27" s="303" t="s">
        <v>252</v>
      </c>
      <c r="C27" s="84">
        <v>2006</v>
      </c>
    </row>
    <row r="28" spans="1:3" x14ac:dyDescent="0.2">
      <c r="A28" s="382" t="s">
        <v>111</v>
      </c>
      <c r="B28" s="303" t="s">
        <v>507</v>
      </c>
      <c r="C28" s="84">
        <v>2010</v>
      </c>
    </row>
    <row r="29" spans="1:3" x14ac:dyDescent="0.2">
      <c r="A29" s="301" t="s">
        <v>254</v>
      </c>
      <c r="B29" s="303" t="s">
        <v>255</v>
      </c>
      <c r="C29" s="84">
        <v>1991</v>
      </c>
    </row>
    <row r="30" spans="1:3" x14ac:dyDescent="0.2">
      <c r="A30" s="301" t="s">
        <v>256</v>
      </c>
      <c r="B30" s="303" t="s">
        <v>255</v>
      </c>
      <c r="C30" s="84">
        <v>2003</v>
      </c>
    </row>
    <row r="31" spans="1:3" x14ac:dyDescent="0.2">
      <c r="A31" s="301" t="s">
        <v>257</v>
      </c>
      <c r="B31" s="303" t="s">
        <v>255</v>
      </c>
      <c r="C31" s="84">
        <v>2002</v>
      </c>
    </row>
    <row r="32" spans="1:3" x14ac:dyDescent="0.2">
      <c r="A32" s="301" t="s">
        <v>258</v>
      </c>
      <c r="B32" s="303" t="s">
        <v>255</v>
      </c>
      <c r="C32" s="84">
        <v>2002</v>
      </c>
    </row>
    <row r="33" spans="1:3" x14ac:dyDescent="0.2">
      <c r="A33" s="382" t="s">
        <v>508</v>
      </c>
      <c r="B33" s="303" t="s">
        <v>255</v>
      </c>
      <c r="C33" s="84">
        <v>2002</v>
      </c>
    </row>
    <row r="34" spans="1:3" x14ac:dyDescent="0.2">
      <c r="A34" s="382" t="s">
        <v>509</v>
      </c>
      <c r="B34" s="303" t="s">
        <v>255</v>
      </c>
      <c r="C34" s="84">
        <v>2012</v>
      </c>
    </row>
    <row r="35" spans="1:3" s="390" customFormat="1" x14ac:dyDescent="0.2">
      <c r="A35" s="304" t="s">
        <v>259</v>
      </c>
      <c r="B35" s="302" t="s">
        <v>260</v>
      </c>
      <c r="C35" s="416">
        <v>2002</v>
      </c>
    </row>
    <row r="36" spans="1:3" s="390" customFormat="1" x14ac:dyDescent="0.2">
      <c r="A36" s="304" t="s">
        <v>644</v>
      </c>
      <c r="B36" s="302" t="s">
        <v>260</v>
      </c>
      <c r="C36" s="416">
        <v>2002</v>
      </c>
    </row>
    <row r="37" spans="1:3" x14ac:dyDescent="0.2">
      <c r="A37" s="304" t="s">
        <v>261</v>
      </c>
      <c r="B37" s="303" t="s">
        <v>260</v>
      </c>
      <c r="C37" s="84">
        <v>1983</v>
      </c>
    </row>
    <row r="38" spans="1:3" x14ac:dyDescent="0.2">
      <c r="A38" s="304" t="s">
        <v>262</v>
      </c>
      <c r="B38" s="303" t="s">
        <v>260</v>
      </c>
      <c r="C38" s="84">
        <v>1995</v>
      </c>
    </row>
    <row r="39" spans="1:3" x14ac:dyDescent="0.2">
      <c r="A39" s="304" t="s">
        <v>263</v>
      </c>
      <c r="B39" s="303" t="s">
        <v>260</v>
      </c>
      <c r="C39" s="84">
        <v>2001</v>
      </c>
    </row>
    <row r="40" spans="1:3" x14ac:dyDescent="0.2">
      <c r="A40" s="304" t="s">
        <v>264</v>
      </c>
      <c r="B40" s="303" t="s">
        <v>260</v>
      </c>
      <c r="C40" s="84">
        <v>2001</v>
      </c>
    </row>
    <row r="41" spans="1:3" x14ac:dyDescent="0.2">
      <c r="A41" s="304" t="s">
        <v>265</v>
      </c>
      <c r="B41" s="303" t="s">
        <v>260</v>
      </c>
      <c r="C41" s="84">
        <v>2002</v>
      </c>
    </row>
    <row r="42" spans="1:3" x14ac:dyDescent="0.2">
      <c r="A42" s="304" t="s">
        <v>266</v>
      </c>
      <c r="B42" s="303" t="s">
        <v>260</v>
      </c>
      <c r="C42" s="84">
        <v>2006</v>
      </c>
    </row>
    <row r="43" spans="1:3" x14ac:dyDescent="0.2">
      <c r="A43" s="304" t="s">
        <v>267</v>
      </c>
      <c r="B43" s="303" t="s">
        <v>260</v>
      </c>
      <c r="C43" s="84">
        <v>2006</v>
      </c>
    </row>
    <row r="44" spans="1:3" s="390" customFormat="1" x14ac:dyDescent="0.2">
      <c r="A44" s="415" t="s">
        <v>642</v>
      </c>
      <c r="B44" s="302" t="s">
        <v>260</v>
      </c>
      <c r="C44" s="416">
        <v>2011</v>
      </c>
    </row>
    <row r="45" spans="1:3" s="390" customFormat="1" x14ac:dyDescent="0.2">
      <c r="A45" s="415" t="s">
        <v>643</v>
      </c>
      <c r="B45" s="302" t="s">
        <v>260</v>
      </c>
      <c r="C45" s="416">
        <v>2011</v>
      </c>
    </row>
    <row r="46" spans="1:3" x14ac:dyDescent="0.2">
      <c r="A46" s="415" t="s">
        <v>399</v>
      </c>
      <c r="B46" s="303" t="s">
        <v>260</v>
      </c>
      <c r="C46" s="84">
        <v>2011</v>
      </c>
    </row>
    <row r="47" spans="1:3" x14ac:dyDescent="0.2">
      <c r="A47" s="415" t="s">
        <v>400</v>
      </c>
      <c r="B47" s="303" t="s">
        <v>260</v>
      </c>
      <c r="C47" s="84">
        <v>2011</v>
      </c>
    </row>
    <row r="48" spans="1:3" x14ac:dyDescent="0.2">
      <c r="A48" s="304" t="s">
        <v>268</v>
      </c>
      <c r="B48" s="303" t="s">
        <v>260</v>
      </c>
      <c r="C48" s="84">
        <v>1998</v>
      </c>
    </row>
    <row r="49" spans="1:3" x14ac:dyDescent="0.2">
      <c r="A49" s="301" t="s">
        <v>269</v>
      </c>
      <c r="B49" s="303" t="s">
        <v>270</v>
      </c>
      <c r="C49" s="84">
        <v>1994</v>
      </c>
    </row>
    <row r="50" spans="1:3" x14ac:dyDescent="0.2">
      <c r="A50" s="301" t="s">
        <v>271</v>
      </c>
      <c r="B50" s="303" t="s">
        <v>272</v>
      </c>
      <c r="C50" s="84">
        <v>1991</v>
      </c>
    </row>
    <row r="51" spans="1:3" x14ac:dyDescent="0.2">
      <c r="A51" s="301" t="s">
        <v>273</v>
      </c>
      <c r="B51" s="303" t="s">
        <v>274</v>
      </c>
      <c r="C51" s="84">
        <v>1990</v>
      </c>
    </row>
    <row r="52" spans="1:3" x14ac:dyDescent="0.2">
      <c r="A52" s="301" t="s">
        <v>275</v>
      </c>
      <c r="B52" s="303" t="s">
        <v>276</v>
      </c>
      <c r="C52" s="84">
        <v>1994</v>
      </c>
    </row>
    <row r="53" spans="1:3" x14ac:dyDescent="0.2">
      <c r="A53" s="382" t="s">
        <v>412</v>
      </c>
      <c r="B53" s="303" t="s">
        <v>510</v>
      </c>
      <c r="C53" s="84">
        <v>2004</v>
      </c>
    </row>
    <row r="54" spans="1:3" x14ac:dyDescent="0.2">
      <c r="A54" s="301" t="s">
        <v>277</v>
      </c>
      <c r="B54" s="303" t="s">
        <v>278</v>
      </c>
      <c r="C54" s="84">
        <v>1995</v>
      </c>
    </row>
    <row r="55" spans="1:3" x14ac:dyDescent="0.2">
      <c r="A55" s="301" t="s">
        <v>279</v>
      </c>
      <c r="B55" s="303" t="s">
        <v>278</v>
      </c>
      <c r="C55" s="84">
        <v>1995</v>
      </c>
    </row>
    <row r="56" spans="1:3" x14ac:dyDescent="0.2">
      <c r="A56" s="301" t="s">
        <v>470</v>
      </c>
      <c r="B56" s="303" t="s">
        <v>471</v>
      </c>
      <c r="C56" s="84">
        <v>2011</v>
      </c>
    </row>
    <row r="57" spans="1:3" x14ac:dyDescent="0.2">
      <c r="A57" s="301" t="s">
        <v>363</v>
      </c>
      <c r="B57" s="303" t="s">
        <v>472</v>
      </c>
      <c r="C57" s="84">
        <v>1982</v>
      </c>
    </row>
    <row r="58" spans="1:3" x14ac:dyDescent="0.2">
      <c r="A58" s="382" t="s">
        <v>364</v>
      </c>
      <c r="B58" s="303" t="s">
        <v>472</v>
      </c>
      <c r="C58" s="84">
        <v>1975</v>
      </c>
    </row>
    <row r="59" spans="1:3" x14ac:dyDescent="0.2">
      <c r="A59" s="301" t="s">
        <v>280</v>
      </c>
      <c r="B59" s="303" t="s">
        <v>281</v>
      </c>
      <c r="C59" s="84">
        <v>2000</v>
      </c>
    </row>
    <row r="60" spans="1:3" x14ac:dyDescent="0.2">
      <c r="A60" s="301" t="s">
        <v>282</v>
      </c>
      <c r="B60" s="303" t="s">
        <v>281</v>
      </c>
      <c r="C60" s="84">
        <v>2007</v>
      </c>
    </row>
    <row r="61" spans="1:3" x14ac:dyDescent="0.2">
      <c r="A61" s="301" t="s">
        <v>283</v>
      </c>
      <c r="B61" s="303" t="s">
        <v>284</v>
      </c>
      <c r="C61" s="84">
        <v>1994</v>
      </c>
    </row>
    <row r="62" spans="1:3" x14ac:dyDescent="0.2">
      <c r="A62" s="301" t="s">
        <v>285</v>
      </c>
      <c r="B62" s="303" t="s">
        <v>286</v>
      </c>
      <c r="C62" s="84">
        <v>1984</v>
      </c>
    </row>
    <row r="63" spans="1:3" x14ac:dyDescent="0.2">
      <c r="A63" s="301" t="s">
        <v>287</v>
      </c>
      <c r="B63" s="303" t="s">
        <v>286</v>
      </c>
      <c r="C63" s="84">
        <v>1986</v>
      </c>
    </row>
    <row r="64" spans="1:3" x14ac:dyDescent="0.2">
      <c r="A64" s="301" t="s">
        <v>288</v>
      </c>
      <c r="B64" s="303" t="s">
        <v>286</v>
      </c>
      <c r="C64" s="84">
        <v>1985</v>
      </c>
    </row>
    <row r="65" spans="1:3" x14ac:dyDescent="0.2">
      <c r="A65" s="301" t="s">
        <v>289</v>
      </c>
      <c r="B65" s="303" t="s">
        <v>286</v>
      </c>
      <c r="C65" s="84">
        <v>2001</v>
      </c>
    </row>
    <row r="66" spans="1:3" x14ac:dyDescent="0.2">
      <c r="A66" s="301" t="s">
        <v>290</v>
      </c>
      <c r="B66" s="303" t="s">
        <v>286</v>
      </c>
      <c r="C66" s="84">
        <v>2001</v>
      </c>
    </row>
    <row r="67" spans="1:3" x14ac:dyDescent="0.2">
      <c r="A67" s="382" t="s">
        <v>462</v>
      </c>
      <c r="B67" s="303" t="s">
        <v>286</v>
      </c>
      <c r="C67" s="84">
        <v>2012</v>
      </c>
    </row>
    <row r="68" spans="1:3" x14ac:dyDescent="0.2">
      <c r="A68" s="301" t="s">
        <v>291</v>
      </c>
      <c r="B68" s="303" t="s">
        <v>286</v>
      </c>
      <c r="C68" s="84">
        <v>1982</v>
      </c>
    </row>
    <row r="69" spans="1:3" x14ac:dyDescent="0.2">
      <c r="A69" s="301" t="s">
        <v>292</v>
      </c>
      <c r="B69" s="303" t="s">
        <v>286</v>
      </c>
      <c r="C69" s="84">
        <v>1998</v>
      </c>
    </row>
    <row r="70" spans="1:3" x14ac:dyDescent="0.2">
      <c r="A70" s="382" t="s">
        <v>298</v>
      </c>
      <c r="B70" s="303" t="s">
        <v>286</v>
      </c>
      <c r="C70" s="84">
        <v>2008</v>
      </c>
    </row>
    <row r="71" spans="1:3" x14ac:dyDescent="0.2">
      <c r="A71" s="301" t="s">
        <v>293</v>
      </c>
      <c r="B71" s="303" t="s">
        <v>294</v>
      </c>
      <c r="C71" s="84">
        <v>1990</v>
      </c>
    </row>
    <row r="72" spans="1:3" x14ac:dyDescent="0.2">
      <c r="A72" s="301" t="s">
        <v>295</v>
      </c>
      <c r="B72" s="303" t="s">
        <v>294</v>
      </c>
      <c r="C72" s="84">
        <v>1991</v>
      </c>
    </row>
    <row r="73" spans="1:3" x14ac:dyDescent="0.2">
      <c r="A73" s="301" t="s">
        <v>296</v>
      </c>
      <c r="B73" s="303" t="s">
        <v>294</v>
      </c>
      <c r="C73" s="84">
        <v>1994</v>
      </c>
    </row>
    <row r="74" spans="1:3" x14ac:dyDescent="0.2">
      <c r="A74" s="301" t="s">
        <v>297</v>
      </c>
      <c r="B74" s="303" t="s">
        <v>294</v>
      </c>
      <c r="C74" s="84">
        <v>1994</v>
      </c>
    </row>
    <row r="75" spans="1:3" x14ac:dyDescent="0.2">
      <c r="A75" s="382" t="s">
        <v>511</v>
      </c>
      <c r="B75" s="303" t="s">
        <v>294</v>
      </c>
      <c r="C75" s="84">
        <v>2002</v>
      </c>
    </row>
    <row r="76" spans="1:3" x14ac:dyDescent="0.2">
      <c r="A76" s="301" t="s">
        <v>407</v>
      </c>
      <c r="B76" s="303" t="s">
        <v>294</v>
      </c>
      <c r="C76" s="84">
        <v>2009</v>
      </c>
    </row>
    <row r="77" spans="1:3" x14ac:dyDescent="0.2">
      <c r="A77" s="301" t="s">
        <v>299</v>
      </c>
      <c r="B77" s="303" t="s">
        <v>294</v>
      </c>
      <c r="C77" s="84">
        <v>1985</v>
      </c>
    </row>
    <row r="78" spans="1:3" x14ac:dyDescent="0.2">
      <c r="A78" s="301" t="s">
        <v>300</v>
      </c>
      <c r="B78" s="303" t="s">
        <v>294</v>
      </c>
      <c r="C78" s="84">
        <v>1985</v>
      </c>
    </row>
    <row r="79" spans="1:3" x14ac:dyDescent="0.2">
      <c r="A79" s="301" t="s">
        <v>301</v>
      </c>
      <c r="B79" s="303" t="s">
        <v>294</v>
      </c>
      <c r="C79" s="84">
        <v>1987</v>
      </c>
    </row>
    <row r="80" spans="1:3" x14ac:dyDescent="0.2">
      <c r="A80" s="301" t="s">
        <v>302</v>
      </c>
      <c r="B80" s="303" t="s">
        <v>294</v>
      </c>
      <c r="C80" s="84">
        <v>1988</v>
      </c>
    </row>
    <row r="81" spans="1:3" x14ac:dyDescent="0.2">
      <c r="A81" s="301" t="s">
        <v>303</v>
      </c>
      <c r="B81" s="303" t="s">
        <v>294</v>
      </c>
      <c r="C81" s="84">
        <v>1989</v>
      </c>
    </row>
    <row r="82" spans="1:3" x14ac:dyDescent="0.2">
      <c r="A82" s="301" t="s">
        <v>304</v>
      </c>
      <c r="B82" s="303" t="s">
        <v>305</v>
      </c>
      <c r="C82" s="84">
        <v>1984</v>
      </c>
    </row>
    <row r="83" spans="1:3" x14ac:dyDescent="0.2">
      <c r="A83" s="301" t="s">
        <v>306</v>
      </c>
      <c r="B83" s="303" t="s">
        <v>305</v>
      </c>
      <c r="C83" s="84">
        <v>1986</v>
      </c>
    </row>
    <row r="84" spans="1:3" x14ac:dyDescent="0.2">
      <c r="A84" s="301" t="s">
        <v>307</v>
      </c>
      <c r="B84" s="303" t="s">
        <v>308</v>
      </c>
      <c r="C84" s="84">
        <v>1997</v>
      </c>
    </row>
    <row r="85" spans="1:3" x14ac:dyDescent="0.2">
      <c r="A85" s="301" t="s">
        <v>309</v>
      </c>
      <c r="B85" s="303" t="s">
        <v>310</v>
      </c>
      <c r="C85" s="84">
        <v>1999</v>
      </c>
    </row>
    <row r="86" spans="1:3" x14ac:dyDescent="0.2">
      <c r="A86" s="301" t="s">
        <v>463</v>
      </c>
      <c r="B86" s="303" t="s">
        <v>310</v>
      </c>
      <c r="C86" s="84">
        <v>2012</v>
      </c>
    </row>
    <row r="87" spans="1:3" x14ac:dyDescent="0.2">
      <c r="A87" s="301" t="s">
        <v>311</v>
      </c>
      <c r="B87" s="303" t="s">
        <v>310</v>
      </c>
      <c r="C87" s="84">
        <v>2000</v>
      </c>
    </row>
    <row r="88" spans="1:3" x14ac:dyDescent="0.2">
      <c r="A88" s="301" t="s">
        <v>312</v>
      </c>
      <c r="B88" s="303" t="s">
        <v>310</v>
      </c>
      <c r="C88" s="84">
        <v>2010</v>
      </c>
    </row>
    <row r="89" spans="1:3" x14ac:dyDescent="0.2">
      <c r="A89" s="301" t="s">
        <v>313</v>
      </c>
      <c r="B89" s="303" t="s">
        <v>314</v>
      </c>
      <c r="C89" s="84">
        <v>1991</v>
      </c>
    </row>
    <row r="90" spans="1:3" x14ac:dyDescent="0.2">
      <c r="A90" s="301" t="s">
        <v>408</v>
      </c>
      <c r="B90" s="303" t="s">
        <v>409</v>
      </c>
      <c r="C90" s="84">
        <v>2010</v>
      </c>
    </row>
    <row r="91" spans="1:3" x14ac:dyDescent="0.2">
      <c r="A91" s="301" t="s">
        <v>315</v>
      </c>
      <c r="B91" s="303" t="s">
        <v>316</v>
      </c>
      <c r="C91" s="84">
        <v>2009</v>
      </c>
    </row>
    <row r="92" spans="1:3" x14ac:dyDescent="0.2">
      <c r="A92" s="301" t="s">
        <v>317</v>
      </c>
      <c r="B92" s="303" t="s">
        <v>318</v>
      </c>
      <c r="C92" s="84">
        <v>1983</v>
      </c>
    </row>
    <row r="93" spans="1:3" x14ac:dyDescent="0.2">
      <c r="A93" s="301" t="s">
        <v>319</v>
      </c>
      <c r="B93" s="303" t="s">
        <v>320</v>
      </c>
      <c r="C93" s="84">
        <v>2010</v>
      </c>
    </row>
    <row r="94" spans="1:3" x14ac:dyDescent="0.2">
      <c r="A94" s="301" t="s">
        <v>321</v>
      </c>
      <c r="B94" s="303" t="s">
        <v>322</v>
      </c>
      <c r="C94" s="84">
        <v>1982</v>
      </c>
    </row>
    <row r="95" spans="1:3" x14ac:dyDescent="0.2">
      <c r="A95" s="301" t="s">
        <v>323</v>
      </c>
      <c r="B95" s="303" t="s">
        <v>322</v>
      </c>
      <c r="C95" s="84">
        <v>1983</v>
      </c>
    </row>
    <row r="96" spans="1:3" x14ac:dyDescent="0.2">
      <c r="A96" s="301" t="s">
        <v>324</v>
      </c>
      <c r="B96" s="303" t="s">
        <v>322</v>
      </c>
      <c r="C96" s="84">
        <v>1981</v>
      </c>
    </row>
    <row r="97" spans="1:3" x14ac:dyDescent="0.2">
      <c r="A97" s="301" t="s">
        <v>325</v>
      </c>
      <c r="B97" s="303" t="s">
        <v>322</v>
      </c>
      <c r="C97" s="84">
        <v>1982</v>
      </c>
    </row>
    <row r="98" spans="1:3" x14ac:dyDescent="0.2">
      <c r="A98" s="301" t="s">
        <v>326</v>
      </c>
      <c r="B98" s="303" t="s">
        <v>322</v>
      </c>
      <c r="C98" s="84">
        <v>1985</v>
      </c>
    </row>
    <row r="99" spans="1:3" x14ac:dyDescent="0.2">
      <c r="A99" s="301" t="s">
        <v>327</v>
      </c>
      <c r="B99" s="303" t="s">
        <v>322</v>
      </c>
      <c r="C99" s="84">
        <v>1986</v>
      </c>
    </row>
    <row r="100" spans="1:3" x14ac:dyDescent="0.2">
      <c r="A100" s="301" t="s">
        <v>360</v>
      </c>
      <c r="B100" s="303" t="s">
        <v>473</v>
      </c>
      <c r="C100" s="84">
        <v>2008</v>
      </c>
    </row>
    <row r="101" spans="1:3" x14ac:dyDescent="0.2">
      <c r="A101" s="301" t="s">
        <v>328</v>
      </c>
      <c r="B101" s="303" t="s">
        <v>329</v>
      </c>
      <c r="C101" s="84">
        <v>1992</v>
      </c>
    </row>
    <row r="102" spans="1:3" x14ac:dyDescent="0.2">
      <c r="A102" s="301" t="s">
        <v>330</v>
      </c>
      <c r="B102" s="303" t="s">
        <v>329</v>
      </c>
      <c r="C102" s="84">
        <v>1993</v>
      </c>
    </row>
    <row r="103" spans="1:3" x14ac:dyDescent="0.2">
      <c r="A103" s="301" t="s">
        <v>331</v>
      </c>
      <c r="B103" s="303" t="s">
        <v>329</v>
      </c>
      <c r="C103" s="84">
        <v>1996</v>
      </c>
    </row>
    <row r="104" spans="1:3" x14ac:dyDescent="0.2">
      <c r="A104" s="301" t="s">
        <v>332</v>
      </c>
      <c r="B104" s="303" t="s">
        <v>333</v>
      </c>
      <c r="C104" s="84">
        <v>1984</v>
      </c>
    </row>
    <row r="105" spans="1:3" x14ac:dyDescent="0.2">
      <c r="A105" s="301" t="s">
        <v>334</v>
      </c>
      <c r="B105" s="303" t="s">
        <v>335</v>
      </c>
      <c r="C105" s="84">
        <v>2006</v>
      </c>
    </row>
    <row r="106" spans="1:3" x14ac:dyDescent="0.2">
      <c r="A106" s="301" t="s">
        <v>336</v>
      </c>
      <c r="B106" s="303" t="s">
        <v>335</v>
      </c>
      <c r="C106" s="84">
        <v>2002</v>
      </c>
    </row>
    <row r="107" spans="1:3" x14ac:dyDescent="0.2">
      <c r="A107" s="301" t="s">
        <v>337</v>
      </c>
      <c r="B107" s="303" t="s">
        <v>335</v>
      </c>
      <c r="C107" s="84">
        <v>2003</v>
      </c>
    </row>
    <row r="108" spans="1:3" x14ac:dyDescent="0.2">
      <c r="A108" s="301" t="s">
        <v>338</v>
      </c>
      <c r="B108" s="303" t="s">
        <v>339</v>
      </c>
      <c r="C108" s="84">
        <v>2008</v>
      </c>
    </row>
    <row r="109" spans="1:3" x14ac:dyDescent="0.2">
      <c r="A109" s="301" t="s">
        <v>340</v>
      </c>
      <c r="B109" s="303" t="s">
        <v>341</v>
      </c>
      <c r="C109" s="84">
        <v>1982</v>
      </c>
    </row>
    <row r="110" spans="1:3" x14ac:dyDescent="0.2">
      <c r="A110" s="301" t="s">
        <v>474</v>
      </c>
      <c r="B110" s="303" t="s">
        <v>341</v>
      </c>
      <c r="C110" s="84">
        <v>1987</v>
      </c>
    </row>
    <row r="111" spans="1:3" x14ac:dyDescent="0.2">
      <c r="A111" s="301" t="s">
        <v>342</v>
      </c>
      <c r="B111" s="303" t="s">
        <v>343</v>
      </c>
      <c r="C111" s="84">
        <v>1994</v>
      </c>
    </row>
    <row r="112" spans="1:3" x14ac:dyDescent="0.2">
      <c r="A112" s="301" t="s">
        <v>344</v>
      </c>
      <c r="B112" s="303" t="s">
        <v>343</v>
      </c>
      <c r="C112" s="84">
        <v>1998</v>
      </c>
    </row>
    <row r="113" spans="1:3" x14ac:dyDescent="0.2">
      <c r="A113" s="301" t="s">
        <v>345</v>
      </c>
      <c r="B113" s="303" t="s">
        <v>343</v>
      </c>
      <c r="C113" s="84">
        <v>1998</v>
      </c>
    </row>
    <row r="114" spans="1:3" x14ac:dyDescent="0.2">
      <c r="A114" s="301" t="s">
        <v>346</v>
      </c>
      <c r="B114" s="303" t="s">
        <v>343</v>
      </c>
      <c r="C114" s="84">
        <v>1995</v>
      </c>
    </row>
    <row r="115" spans="1:3" x14ac:dyDescent="0.2">
      <c r="A115" s="301" t="s">
        <v>347</v>
      </c>
      <c r="B115" s="303" t="s">
        <v>348</v>
      </c>
      <c r="C115" s="84">
        <v>1994</v>
      </c>
    </row>
    <row r="116" spans="1:3" x14ac:dyDescent="0.2">
      <c r="A116" s="301" t="s">
        <v>349</v>
      </c>
      <c r="B116" s="303" t="s">
        <v>348</v>
      </c>
      <c r="C116" s="84">
        <v>2009</v>
      </c>
    </row>
    <row r="117" spans="1:3" x14ac:dyDescent="0.2">
      <c r="A117" s="301" t="s">
        <v>350</v>
      </c>
      <c r="B117" s="303" t="s">
        <v>351</v>
      </c>
      <c r="C117" s="84">
        <v>1991</v>
      </c>
    </row>
    <row r="118" spans="1:3" x14ac:dyDescent="0.2">
      <c r="A118" s="382" t="s">
        <v>365</v>
      </c>
      <c r="B118" s="303" t="s">
        <v>351</v>
      </c>
      <c r="C118" s="84">
        <v>2009</v>
      </c>
    </row>
    <row r="119" spans="1:3" x14ac:dyDescent="0.2">
      <c r="A119" s="382" t="s">
        <v>646</v>
      </c>
      <c r="B119" s="303" t="s">
        <v>351</v>
      </c>
      <c r="C119" s="84">
        <v>2009</v>
      </c>
    </row>
    <row r="120" spans="1:3" x14ac:dyDescent="0.2">
      <c r="A120" s="382" t="s">
        <v>512</v>
      </c>
      <c r="B120" s="303" t="s">
        <v>351</v>
      </c>
      <c r="C120" s="84">
        <v>2013</v>
      </c>
    </row>
    <row r="121" spans="1:3" x14ac:dyDescent="0.2">
      <c r="A121" s="382" t="s">
        <v>645</v>
      </c>
      <c r="B121" s="303" t="s">
        <v>351</v>
      </c>
      <c r="C121" s="84">
        <v>2014</v>
      </c>
    </row>
    <row r="122" spans="1:3" x14ac:dyDescent="0.2">
      <c r="A122" s="301" t="s">
        <v>352</v>
      </c>
      <c r="B122" s="303" t="s">
        <v>353</v>
      </c>
      <c r="C122" s="84">
        <v>1990</v>
      </c>
    </row>
    <row r="123" spans="1:3" x14ac:dyDescent="0.2">
      <c r="A123" s="301" t="s">
        <v>354</v>
      </c>
      <c r="B123" s="303" t="s">
        <v>353</v>
      </c>
      <c r="C123" s="84">
        <v>1996</v>
      </c>
    </row>
    <row r="124" spans="1:3" x14ac:dyDescent="0.2">
      <c r="A124" s="301" t="s">
        <v>355</v>
      </c>
      <c r="B124" s="303" t="s">
        <v>353</v>
      </c>
      <c r="C124" s="84">
        <v>1997</v>
      </c>
    </row>
    <row r="125" spans="1:3" x14ac:dyDescent="0.2">
      <c r="A125" s="301" t="s">
        <v>356</v>
      </c>
      <c r="B125" s="303" t="s">
        <v>353</v>
      </c>
      <c r="C125" s="84">
        <v>1999</v>
      </c>
    </row>
    <row r="126" spans="1:3" x14ac:dyDescent="0.2">
      <c r="A126" s="304" t="s">
        <v>357</v>
      </c>
      <c r="B126" s="303" t="s">
        <v>358</v>
      </c>
      <c r="C126" s="84">
        <v>1985</v>
      </c>
    </row>
    <row r="127" spans="1:3" x14ac:dyDescent="0.2">
      <c r="A127" s="304" t="s">
        <v>410</v>
      </c>
      <c r="B127" s="303" t="s">
        <v>358</v>
      </c>
      <c r="C127" s="84">
        <v>2009</v>
      </c>
    </row>
    <row r="128" spans="1:3" x14ac:dyDescent="0.2">
      <c r="A128" s="304" t="s">
        <v>359</v>
      </c>
      <c r="B128" s="303" t="s">
        <v>358</v>
      </c>
      <c r="C128" s="84">
        <v>1985</v>
      </c>
    </row>
    <row r="129" spans="1:5" s="61" customFormat="1" ht="39" x14ac:dyDescent="0.2">
      <c r="A129" s="424" t="s">
        <v>368</v>
      </c>
      <c r="B129" s="421" t="s">
        <v>371</v>
      </c>
      <c r="C129" s="425" t="s">
        <v>370</v>
      </c>
    </row>
    <row r="130" spans="1:5" x14ac:dyDescent="0.2">
      <c r="A130" s="382" t="s">
        <v>361</v>
      </c>
      <c r="B130" s="305" t="s">
        <v>362</v>
      </c>
      <c r="C130" s="84">
        <v>2009</v>
      </c>
    </row>
    <row r="131" spans="1:5" x14ac:dyDescent="0.2">
      <c r="A131" s="382" t="s">
        <v>475</v>
      </c>
      <c r="B131" s="305" t="s">
        <v>647</v>
      </c>
      <c r="C131" s="84">
        <v>2011</v>
      </c>
    </row>
    <row r="132" spans="1:5" x14ac:dyDescent="0.2">
      <c r="A132" s="301" t="s">
        <v>413</v>
      </c>
      <c r="B132" s="305" t="s">
        <v>476</v>
      </c>
      <c r="C132" s="84">
        <v>2009</v>
      </c>
    </row>
    <row r="133" spans="1:5" x14ac:dyDescent="0.2">
      <c r="A133" s="301" t="s">
        <v>477</v>
      </c>
      <c r="B133" s="305" t="s">
        <v>648</v>
      </c>
      <c r="C133" s="84">
        <v>2012</v>
      </c>
    </row>
    <row r="134" spans="1:5" x14ac:dyDescent="0.2">
      <c r="A134" s="382" t="s">
        <v>116</v>
      </c>
      <c r="B134" s="306" t="s">
        <v>661</v>
      </c>
      <c r="C134" s="84">
        <v>1983</v>
      </c>
    </row>
    <row r="135" spans="1:5" ht="13.5" thickBot="1" x14ac:dyDescent="0.25">
      <c r="A135" s="398" t="s">
        <v>513</v>
      </c>
      <c r="B135" s="307" t="s">
        <v>514</v>
      </c>
      <c r="C135" s="308">
        <v>2012</v>
      </c>
    </row>
    <row r="137" spans="1:5" ht="15" x14ac:dyDescent="0.25">
      <c r="A137" s="278" t="s">
        <v>380</v>
      </c>
      <c r="B137" s="279"/>
      <c r="C137" s="279"/>
      <c r="D137" s="279"/>
      <c r="E137" s="323"/>
    </row>
    <row r="138" spans="1:5" ht="15" x14ac:dyDescent="0.25">
      <c r="A138" s="322" t="s">
        <v>445</v>
      </c>
      <c r="B138" s="323"/>
      <c r="C138" s="280"/>
      <c r="D138" s="324"/>
      <c r="E138" s="323"/>
    </row>
    <row r="139" spans="1:5" ht="15" x14ac:dyDescent="0.25">
      <c r="A139" s="371" t="s">
        <v>446</v>
      </c>
      <c r="B139" s="323"/>
      <c r="C139" s="280"/>
      <c r="D139" s="324"/>
      <c r="E139" s="323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455" t="s">
        <v>201</v>
      </c>
      <c r="B1" s="456"/>
      <c r="C1" s="456"/>
      <c r="D1" s="456"/>
      <c r="E1" s="456"/>
      <c r="F1" s="456"/>
      <c r="G1" s="457"/>
    </row>
    <row r="2" spans="1:7" ht="15.75" customHeight="1" x14ac:dyDescent="0.2"/>
    <row r="4" spans="1:7" ht="13.5" thickBot="1" x14ac:dyDescent="0.25"/>
    <row r="5" spans="1:7" ht="51.75" thickBot="1" x14ac:dyDescent="0.25">
      <c r="A5" s="257" t="s">
        <v>131</v>
      </c>
      <c r="B5" s="255" t="s">
        <v>132</v>
      </c>
      <c r="C5" s="255" t="s">
        <v>133</v>
      </c>
      <c r="D5" s="255" t="s">
        <v>134</v>
      </c>
      <c r="E5" s="256" t="s">
        <v>135</v>
      </c>
    </row>
    <row r="6" spans="1:7" ht="15" x14ac:dyDescent="0.25">
      <c r="A6" s="258" t="s">
        <v>495</v>
      </c>
      <c r="B6" s="251">
        <v>0</v>
      </c>
      <c r="C6" s="252">
        <v>1.7</v>
      </c>
      <c r="D6" s="252">
        <v>0</v>
      </c>
      <c r="E6" s="259">
        <v>68</v>
      </c>
      <c r="G6" s="413"/>
    </row>
    <row r="7" spans="1:7" ht="15" x14ac:dyDescent="0.25">
      <c r="A7" s="258" t="s">
        <v>136</v>
      </c>
      <c r="B7" s="253">
        <v>55.7</v>
      </c>
      <c r="C7" s="254">
        <v>0</v>
      </c>
      <c r="D7" s="254">
        <v>63.7</v>
      </c>
      <c r="E7" s="260">
        <v>0</v>
      </c>
      <c r="G7" s="413"/>
    </row>
    <row r="8" spans="1:7" ht="15" x14ac:dyDescent="0.25">
      <c r="A8" s="258" t="s">
        <v>28</v>
      </c>
      <c r="B8" s="253">
        <v>5.9</v>
      </c>
      <c r="C8" s="254">
        <v>1.4</v>
      </c>
      <c r="D8" s="254">
        <v>0</v>
      </c>
      <c r="E8" s="260">
        <v>13.4</v>
      </c>
      <c r="G8" s="413"/>
    </row>
    <row r="9" spans="1:7" ht="15" x14ac:dyDescent="0.25">
      <c r="A9" s="258" t="s">
        <v>29</v>
      </c>
      <c r="B9" s="253">
        <v>105.71</v>
      </c>
      <c r="C9" s="254">
        <v>0</v>
      </c>
      <c r="D9" s="254">
        <v>10.1</v>
      </c>
      <c r="E9" s="260">
        <v>11.69</v>
      </c>
      <c r="G9" s="413"/>
    </row>
    <row r="10" spans="1:7" ht="15" x14ac:dyDescent="0.25">
      <c r="A10" s="258" t="s">
        <v>401</v>
      </c>
      <c r="B10" s="253">
        <v>0.44</v>
      </c>
      <c r="C10" s="254">
        <v>0</v>
      </c>
      <c r="D10" s="254">
        <v>0</v>
      </c>
      <c r="E10" s="260">
        <v>1.88</v>
      </c>
      <c r="G10" s="413"/>
    </row>
    <row r="11" spans="1:7" ht="15" x14ac:dyDescent="0.25">
      <c r="A11" s="261" t="s">
        <v>30</v>
      </c>
      <c r="B11" s="253">
        <v>187.6</v>
      </c>
      <c r="C11" s="254">
        <v>0</v>
      </c>
      <c r="D11" s="254">
        <v>10.1</v>
      </c>
      <c r="E11" s="260">
        <v>0</v>
      </c>
      <c r="G11" s="413"/>
    </row>
    <row r="12" spans="1:7" ht="15" x14ac:dyDescent="0.25">
      <c r="A12" s="258" t="s">
        <v>31</v>
      </c>
      <c r="B12" s="253">
        <v>3.12</v>
      </c>
      <c r="C12" s="254">
        <v>0</v>
      </c>
      <c r="D12" s="254">
        <v>0.2</v>
      </c>
      <c r="E12" s="260">
        <v>0</v>
      </c>
      <c r="G12" s="413"/>
    </row>
    <row r="13" spans="1:7" ht="15" x14ac:dyDescent="0.25">
      <c r="A13" s="258" t="s">
        <v>32</v>
      </c>
      <c r="B13" s="253">
        <v>156.9</v>
      </c>
      <c r="C13" s="254">
        <v>12.3</v>
      </c>
      <c r="D13" s="254">
        <v>15.5</v>
      </c>
      <c r="E13" s="260">
        <v>4.8</v>
      </c>
      <c r="G13" s="413"/>
    </row>
    <row r="14" spans="1:7" ht="15" x14ac:dyDescent="0.25">
      <c r="A14" s="258" t="s">
        <v>402</v>
      </c>
      <c r="B14" s="253">
        <v>9.4</v>
      </c>
      <c r="C14" s="254">
        <v>0</v>
      </c>
      <c r="D14" s="254">
        <v>0.3</v>
      </c>
      <c r="E14" s="260">
        <v>0</v>
      </c>
      <c r="G14" s="413"/>
    </row>
    <row r="15" spans="1:7" ht="15" x14ac:dyDescent="0.25">
      <c r="A15" s="258" t="s">
        <v>455</v>
      </c>
      <c r="B15" s="253">
        <v>8.9</v>
      </c>
      <c r="C15" s="254">
        <v>0</v>
      </c>
      <c r="D15" s="254">
        <v>0.72</v>
      </c>
      <c r="E15" s="260">
        <v>0</v>
      </c>
      <c r="G15" s="413"/>
    </row>
    <row r="16" spans="1:7" ht="15" x14ac:dyDescent="0.25">
      <c r="A16" s="258" t="s">
        <v>137</v>
      </c>
      <c r="B16" s="253">
        <v>4.5</v>
      </c>
      <c r="C16" s="254">
        <v>0</v>
      </c>
      <c r="D16" s="254">
        <v>10.8</v>
      </c>
      <c r="E16" s="260">
        <v>0</v>
      </c>
      <c r="G16" s="413"/>
    </row>
    <row r="17" spans="1:7" ht="15" x14ac:dyDescent="0.25">
      <c r="A17" s="258" t="s">
        <v>33</v>
      </c>
      <c r="B17" s="253">
        <v>212</v>
      </c>
      <c r="C17" s="254">
        <v>0</v>
      </c>
      <c r="D17" s="254">
        <v>11.8</v>
      </c>
      <c r="E17" s="260">
        <v>0</v>
      </c>
      <c r="G17" s="413"/>
    </row>
    <row r="18" spans="1:7" ht="15" x14ac:dyDescent="0.25">
      <c r="A18" s="258" t="s">
        <v>138</v>
      </c>
      <c r="B18" s="253">
        <v>16.3</v>
      </c>
      <c r="C18" s="254">
        <v>0</v>
      </c>
      <c r="D18" s="254">
        <v>5</v>
      </c>
      <c r="E18" s="260">
        <v>0</v>
      </c>
      <c r="G18" s="413"/>
    </row>
    <row r="19" spans="1:7" ht="15" x14ac:dyDescent="0.25">
      <c r="A19" s="258" t="s">
        <v>456</v>
      </c>
      <c r="B19" s="253">
        <v>69.400000000000006</v>
      </c>
      <c r="C19" s="254">
        <v>0</v>
      </c>
      <c r="D19" s="254">
        <v>7.8</v>
      </c>
      <c r="E19" s="260">
        <v>0</v>
      </c>
      <c r="G19" s="413"/>
    </row>
    <row r="20" spans="1:7" ht="15" x14ac:dyDescent="0.25">
      <c r="A20" s="258" t="s">
        <v>34</v>
      </c>
      <c r="B20" s="253">
        <v>1134.2</v>
      </c>
      <c r="C20" s="254">
        <v>0</v>
      </c>
      <c r="D20" s="254">
        <v>300.60000000000002</v>
      </c>
      <c r="E20" s="260">
        <v>0</v>
      </c>
      <c r="G20" s="413"/>
    </row>
    <row r="21" spans="1:7" ht="15" x14ac:dyDescent="0.25">
      <c r="A21" s="258" t="s">
        <v>35</v>
      </c>
      <c r="B21" s="253">
        <v>438.81</v>
      </c>
      <c r="C21" s="254">
        <v>0</v>
      </c>
      <c r="D21" s="254">
        <v>118.93</v>
      </c>
      <c r="E21" s="260">
        <v>0</v>
      </c>
      <c r="G21" s="413"/>
    </row>
    <row r="22" spans="1:7" ht="15" x14ac:dyDescent="0.25">
      <c r="A22" s="258" t="s">
        <v>36</v>
      </c>
      <c r="B22" s="253">
        <v>48.66</v>
      </c>
      <c r="C22" s="254">
        <v>0</v>
      </c>
      <c r="D22" s="254">
        <v>17.34</v>
      </c>
      <c r="E22" s="260">
        <v>0</v>
      </c>
      <c r="G22" s="413"/>
    </row>
    <row r="23" spans="1:7" ht="15" x14ac:dyDescent="0.25">
      <c r="A23" s="258" t="s">
        <v>37</v>
      </c>
      <c r="B23" s="253">
        <v>1.54</v>
      </c>
      <c r="C23" s="254">
        <v>0</v>
      </c>
      <c r="D23" s="254">
        <v>0</v>
      </c>
      <c r="E23" s="260">
        <v>0.09</v>
      </c>
      <c r="G23" s="413"/>
    </row>
    <row r="24" spans="1:7" x14ac:dyDescent="0.2">
      <c r="A24" s="258" t="s">
        <v>653</v>
      </c>
      <c r="B24" s="253">
        <v>0.98</v>
      </c>
      <c r="C24" s="254">
        <v>0</v>
      </c>
      <c r="D24" s="254">
        <v>0</v>
      </c>
      <c r="E24" s="260">
        <v>0</v>
      </c>
      <c r="G24" s="419"/>
    </row>
    <row r="25" spans="1:7" ht="15" x14ac:dyDescent="0.25">
      <c r="A25" s="258" t="s">
        <v>38</v>
      </c>
      <c r="B25" s="253">
        <v>75.790000000000006</v>
      </c>
      <c r="C25" s="254">
        <v>0</v>
      </c>
      <c r="D25" s="254">
        <v>9.9499999999999993</v>
      </c>
      <c r="E25" s="260">
        <v>11.39</v>
      </c>
      <c r="G25" s="413"/>
    </row>
    <row r="26" spans="1:7" ht="15" x14ac:dyDescent="0.25">
      <c r="A26" s="258" t="s">
        <v>492</v>
      </c>
      <c r="B26" s="253">
        <v>5.7</v>
      </c>
      <c r="C26" s="254">
        <v>0</v>
      </c>
      <c r="D26" s="254">
        <v>0.8</v>
      </c>
      <c r="E26" s="260">
        <v>0.4</v>
      </c>
      <c r="G26" s="413"/>
    </row>
    <row r="27" spans="1:7" ht="15" x14ac:dyDescent="0.25">
      <c r="A27" s="258" t="s">
        <v>139</v>
      </c>
      <c r="B27" s="253">
        <v>0</v>
      </c>
      <c r="C27" s="254">
        <v>0.8</v>
      </c>
      <c r="D27" s="254">
        <v>0</v>
      </c>
      <c r="E27" s="260">
        <v>150.19999999999999</v>
      </c>
      <c r="G27" s="413"/>
    </row>
    <row r="28" spans="1:7" ht="15" x14ac:dyDescent="0.25">
      <c r="A28" s="258" t="s">
        <v>140</v>
      </c>
      <c r="B28" s="253">
        <v>34</v>
      </c>
      <c r="C28" s="254">
        <v>0</v>
      </c>
      <c r="D28" s="254">
        <v>6.5</v>
      </c>
      <c r="E28" s="260">
        <v>0</v>
      </c>
      <c r="G28" s="413"/>
    </row>
    <row r="29" spans="1:7" ht="15" x14ac:dyDescent="0.25">
      <c r="A29" s="258" t="s">
        <v>141</v>
      </c>
      <c r="B29" s="253">
        <v>10.5</v>
      </c>
      <c r="C29" s="254">
        <v>1.26</v>
      </c>
      <c r="D29" s="254">
        <v>1.67</v>
      </c>
      <c r="E29" s="260">
        <v>3.17</v>
      </c>
      <c r="G29" s="413"/>
    </row>
    <row r="30" spans="1:7" ht="15" x14ac:dyDescent="0.25">
      <c r="A30" s="258" t="s">
        <v>39</v>
      </c>
      <c r="B30" s="253">
        <v>8.5</v>
      </c>
      <c r="C30" s="254">
        <v>0.7</v>
      </c>
      <c r="D30" s="254">
        <v>2.2999999999999998</v>
      </c>
      <c r="E30" s="260">
        <v>1</v>
      </c>
      <c r="G30" s="413"/>
    </row>
    <row r="31" spans="1:7" ht="15" x14ac:dyDescent="0.25">
      <c r="A31" s="258" t="s">
        <v>497</v>
      </c>
      <c r="B31" s="253">
        <v>26.5</v>
      </c>
      <c r="C31" s="254">
        <v>11.7</v>
      </c>
      <c r="D31" s="254">
        <v>5.2</v>
      </c>
      <c r="E31" s="260">
        <v>21.2</v>
      </c>
      <c r="G31" s="413"/>
    </row>
    <row r="32" spans="1:7" ht="15" x14ac:dyDescent="0.25">
      <c r="A32" s="258" t="s">
        <v>40</v>
      </c>
      <c r="B32" s="253">
        <v>39.5</v>
      </c>
      <c r="C32" s="254">
        <v>12.81</v>
      </c>
      <c r="D32" s="254">
        <v>7.57</v>
      </c>
      <c r="E32" s="260">
        <v>47.81</v>
      </c>
      <c r="G32" s="413"/>
    </row>
    <row r="33" spans="1:7" ht="15" x14ac:dyDescent="0.25">
      <c r="A33" s="258" t="s">
        <v>41</v>
      </c>
      <c r="B33" s="253">
        <v>19.7</v>
      </c>
      <c r="C33" s="254">
        <v>0</v>
      </c>
      <c r="D33" s="254">
        <v>1.2</v>
      </c>
      <c r="E33" s="260">
        <v>0</v>
      </c>
      <c r="G33" s="413"/>
    </row>
    <row r="34" spans="1:7" ht="15" x14ac:dyDescent="0.25">
      <c r="A34" s="258" t="s">
        <v>142</v>
      </c>
      <c r="B34" s="253">
        <v>91.25</v>
      </c>
      <c r="C34" s="254">
        <v>0</v>
      </c>
      <c r="D34" s="254">
        <v>11.83</v>
      </c>
      <c r="E34" s="260">
        <v>8.5299999999999994</v>
      </c>
      <c r="G34" s="413"/>
    </row>
    <row r="35" spans="1:7" ht="15" x14ac:dyDescent="0.25">
      <c r="A35" s="258" t="s">
        <v>42</v>
      </c>
      <c r="B35" s="253">
        <v>220</v>
      </c>
      <c r="C35" s="254">
        <v>0</v>
      </c>
      <c r="D35" s="254">
        <v>3.26</v>
      </c>
      <c r="E35" s="260">
        <v>0</v>
      </c>
      <c r="G35" s="413"/>
    </row>
    <row r="36" spans="1:7" ht="15" x14ac:dyDescent="0.25">
      <c r="A36" s="258" t="s">
        <v>143</v>
      </c>
      <c r="B36" s="253">
        <v>38.200000000000003</v>
      </c>
      <c r="C36" s="254">
        <v>11.7</v>
      </c>
      <c r="D36" s="254">
        <v>12.3</v>
      </c>
      <c r="E36" s="260">
        <v>17</v>
      </c>
      <c r="G36" s="413"/>
    </row>
    <row r="37" spans="1:7" ht="15" x14ac:dyDescent="0.25">
      <c r="A37" s="258" t="s">
        <v>43</v>
      </c>
      <c r="B37" s="253">
        <v>609.6</v>
      </c>
      <c r="C37" s="254">
        <v>0</v>
      </c>
      <c r="D37" s="254">
        <v>70.39</v>
      </c>
      <c r="E37" s="260">
        <v>0</v>
      </c>
      <c r="G37" s="413"/>
    </row>
    <row r="38" spans="1:7" ht="15" x14ac:dyDescent="0.25">
      <c r="A38" s="258" t="s">
        <v>44</v>
      </c>
      <c r="B38" s="253">
        <v>163.91</v>
      </c>
      <c r="C38" s="254">
        <v>45.3</v>
      </c>
      <c r="D38" s="254">
        <v>36.99</v>
      </c>
      <c r="E38" s="260">
        <v>137.80000000000001</v>
      </c>
      <c r="G38" s="413"/>
    </row>
    <row r="39" spans="1:7" ht="15" x14ac:dyDescent="0.25">
      <c r="A39" s="258" t="s">
        <v>45</v>
      </c>
      <c r="B39" s="253">
        <v>0</v>
      </c>
      <c r="C39" s="254">
        <v>14.7</v>
      </c>
      <c r="D39" s="254">
        <v>0</v>
      </c>
      <c r="E39" s="260">
        <v>18.100000000000001</v>
      </c>
      <c r="G39" s="413"/>
    </row>
    <row r="40" spans="1:7" ht="15" x14ac:dyDescent="0.25">
      <c r="A40" s="258" t="s">
        <v>46</v>
      </c>
      <c r="B40" s="253">
        <v>90.2</v>
      </c>
      <c r="C40" s="254">
        <v>8.9</v>
      </c>
      <c r="D40" s="254">
        <v>17.8</v>
      </c>
      <c r="E40" s="260">
        <v>0</v>
      </c>
      <c r="G40" s="413"/>
    </row>
    <row r="41" spans="1:7" ht="15" x14ac:dyDescent="0.25">
      <c r="A41" s="258" t="s">
        <v>654</v>
      </c>
      <c r="B41" s="253">
        <v>5.0999999999999996</v>
      </c>
      <c r="C41" s="254">
        <v>0</v>
      </c>
      <c r="D41" s="254">
        <v>0.83</v>
      </c>
      <c r="E41" s="260">
        <v>0.27</v>
      </c>
      <c r="G41" s="413"/>
    </row>
    <row r="42" spans="1:7" ht="15" x14ac:dyDescent="0.25">
      <c r="A42" s="258" t="s">
        <v>95</v>
      </c>
      <c r="B42" s="253">
        <v>432</v>
      </c>
      <c r="C42" s="254">
        <v>7.6</v>
      </c>
      <c r="D42" s="254">
        <v>36.4</v>
      </c>
      <c r="E42" s="260">
        <v>51.7</v>
      </c>
      <c r="G42" s="413"/>
    </row>
    <row r="43" spans="1:7" ht="15" x14ac:dyDescent="0.25">
      <c r="A43" s="258" t="s">
        <v>47</v>
      </c>
      <c r="B43" s="253">
        <v>0</v>
      </c>
      <c r="C43" s="254">
        <v>10.7</v>
      </c>
      <c r="D43" s="254">
        <v>0</v>
      </c>
      <c r="E43" s="260">
        <v>61.4</v>
      </c>
      <c r="G43" s="413"/>
    </row>
    <row r="44" spans="1:7" ht="15" x14ac:dyDescent="0.25">
      <c r="A44" s="258" t="s">
        <v>48</v>
      </c>
      <c r="B44" s="253">
        <v>93.22</v>
      </c>
      <c r="C44" s="254">
        <v>0</v>
      </c>
      <c r="D44" s="254">
        <v>13.48</v>
      </c>
      <c r="E44" s="260">
        <v>0</v>
      </c>
      <c r="G44" s="413"/>
    </row>
    <row r="45" spans="1:7" ht="15" x14ac:dyDescent="0.25">
      <c r="A45" s="258" t="s">
        <v>49</v>
      </c>
      <c r="B45" s="253">
        <v>0</v>
      </c>
      <c r="C45" s="254">
        <v>9.3000000000000007</v>
      </c>
      <c r="D45" s="254">
        <v>0</v>
      </c>
      <c r="E45" s="260">
        <v>22.7</v>
      </c>
      <c r="G45" s="413"/>
    </row>
    <row r="46" spans="1:7" ht="15" x14ac:dyDescent="0.25">
      <c r="A46" s="258" t="s">
        <v>403</v>
      </c>
      <c r="B46" s="253">
        <v>8.94</v>
      </c>
      <c r="C46" s="254">
        <v>0</v>
      </c>
      <c r="D46" s="254">
        <v>1.67</v>
      </c>
      <c r="E46" s="260">
        <v>0</v>
      </c>
      <c r="G46" s="413"/>
    </row>
    <row r="47" spans="1:7" ht="15" x14ac:dyDescent="0.25">
      <c r="A47" s="258" t="s">
        <v>454</v>
      </c>
      <c r="B47" s="253">
        <v>0</v>
      </c>
      <c r="C47" s="254">
        <v>0</v>
      </c>
      <c r="D47" s="254">
        <v>0</v>
      </c>
      <c r="E47" s="260">
        <v>0.2</v>
      </c>
      <c r="G47" s="413"/>
    </row>
    <row r="48" spans="1:7" ht="15" x14ac:dyDescent="0.25">
      <c r="A48" s="258" t="s">
        <v>515</v>
      </c>
      <c r="B48" s="253">
        <v>53.9</v>
      </c>
      <c r="C48" s="254">
        <v>0.8</v>
      </c>
      <c r="D48" s="254">
        <v>7.89</v>
      </c>
      <c r="E48" s="260">
        <v>4.18</v>
      </c>
      <c r="G48" s="413"/>
    </row>
    <row r="49" spans="1:7" ht="15" x14ac:dyDescent="0.25">
      <c r="A49" s="258" t="s">
        <v>457</v>
      </c>
      <c r="B49" s="253">
        <v>6.54</v>
      </c>
      <c r="C49" s="254">
        <v>0</v>
      </c>
      <c r="D49" s="254">
        <v>0.65</v>
      </c>
      <c r="E49" s="260">
        <v>0</v>
      </c>
      <c r="G49" s="413"/>
    </row>
    <row r="50" spans="1:7" ht="15" x14ac:dyDescent="0.25">
      <c r="A50" s="258" t="s">
        <v>50</v>
      </c>
      <c r="B50" s="253">
        <v>43.8</v>
      </c>
      <c r="C50" s="254">
        <v>0</v>
      </c>
      <c r="D50" s="254">
        <v>2.4</v>
      </c>
      <c r="E50" s="260">
        <v>0.4</v>
      </c>
      <c r="G50" s="413"/>
    </row>
    <row r="51" spans="1:7" ht="15" x14ac:dyDescent="0.25">
      <c r="A51" s="258" t="s">
        <v>404</v>
      </c>
      <c r="B51" s="253">
        <v>27.18</v>
      </c>
      <c r="C51" s="254">
        <v>0</v>
      </c>
      <c r="D51" s="254">
        <v>2.85</v>
      </c>
      <c r="E51" s="260">
        <v>0</v>
      </c>
      <c r="G51" s="413"/>
    </row>
    <row r="52" spans="1:7" ht="15" x14ac:dyDescent="0.25">
      <c r="A52" s="258" t="s">
        <v>51</v>
      </c>
      <c r="B52" s="253">
        <v>70.400000000000006</v>
      </c>
      <c r="C52" s="254">
        <v>0</v>
      </c>
      <c r="D52" s="254">
        <v>0</v>
      </c>
      <c r="E52" s="260">
        <v>71.5</v>
      </c>
      <c r="G52" s="413"/>
    </row>
    <row r="53" spans="1:7" ht="15" x14ac:dyDescent="0.25">
      <c r="A53" s="258" t="s">
        <v>52</v>
      </c>
      <c r="B53" s="253">
        <v>83.99</v>
      </c>
      <c r="C53" s="254">
        <v>0</v>
      </c>
      <c r="D53" s="254">
        <v>0</v>
      </c>
      <c r="E53" s="260">
        <v>173.16</v>
      </c>
      <c r="G53" s="413"/>
    </row>
    <row r="54" spans="1:7" ht="15" x14ac:dyDescent="0.25">
      <c r="A54" s="258" t="s">
        <v>144</v>
      </c>
      <c r="B54" s="253">
        <v>4.2</v>
      </c>
      <c r="C54" s="254">
        <v>0.02</v>
      </c>
      <c r="D54" s="254">
        <v>7.3</v>
      </c>
      <c r="E54" s="260">
        <v>0</v>
      </c>
      <c r="G54" s="413"/>
    </row>
    <row r="55" spans="1:7" ht="15" x14ac:dyDescent="0.25">
      <c r="A55" s="258" t="s">
        <v>458</v>
      </c>
      <c r="B55" s="253">
        <v>18</v>
      </c>
      <c r="C55" s="254">
        <v>8.2899999999999991</v>
      </c>
      <c r="D55" s="254">
        <v>0.8</v>
      </c>
      <c r="E55" s="260">
        <v>27.61</v>
      </c>
      <c r="G55" s="413"/>
    </row>
    <row r="56" spans="1:7" ht="15" x14ac:dyDescent="0.25">
      <c r="A56" s="258" t="s">
        <v>145</v>
      </c>
      <c r="B56" s="253">
        <v>0</v>
      </c>
      <c r="C56" s="254">
        <v>0</v>
      </c>
      <c r="D56" s="254">
        <v>0</v>
      </c>
      <c r="E56" s="260">
        <v>20</v>
      </c>
      <c r="G56" s="413"/>
    </row>
    <row r="57" spans="1:7" ht="15" x14ac:dyDescent="0.25">
      <c r="A57" s="258" t="s">
        <v>53</v>
      </c>
      <c r="B57" s="253">
        <v>0</v>
      </c>
      <c r="C57" s="254">
        <v>18.12</v>
      </c>
      <c r="D57" s="254">
        <v>0</v>
      </c>
      <c r="E57" s="260">
        <v>41.64</v>
      </c>
      <c r="G57" s="413"/>
    </row>
    <row r="58" spans="1:7" ht="15" x14ac:dyDescent="0.25">
      <c r="A58" s="258" t="s">
        <v>146</v>
      </c>
      <c r="B58" s="253">
        <v>15.9</v>
      </c>
      <c r="C58" s="254">
        <v>0</v>
      </c>
      <c r="D58" s="254">
        <v>0</v>
      </c>
      <c r="E58" s="260">
        <v>3.2</v>
      </c>
      <c r="G58" s="413"/>
    </row>
    <row r="59" spans="1:7" ht="15" x14ac:dyDescent="0.25">
      <c r="A59" s="258" t="s">
        <v>54</v>
      </c>
      <c r="B59" s="253">
        <v>35.6</v>
      </c>
      <c r="C59" s="254">
        <v>0</v>
      </c>
      <c r="D59" s="254">
        <v>16.41</v>
      </c>
      <c r="E59" s="260">
        <v>0</v>
      </c>
      <c r="G59" s="413"/>
    </row>
    <row r="60" spans="1:7" ht="15" x14ac:dyDescent="0.25">
      <c r="A60" s="258" t="s">
        <v>55</v>
      </c>
      <c r="B60" s="253">
        <v>27</v>
      </c>
      <c r="C60" s="254">
        <v>0</v>
      </c>
      <c r="D60" s="254">
        <v>2.7</v>
      </c>
      <c r="E60" s="260">
        <v>0</v>
      </c>
      <c r="G60" s="413"/>
    </row>
    <row r="61" spans="1:7" ht="15" x14ac:dyDescent="0.25">
      <c r="A61" s="258" t="s">
        <v>56</v>
      </c>
      <c r="B61" s="253">
        <v>131.69999999999999</v>
      </c>
      <c r="C61" s="254">
        <v>8.5</v>
      </c>
      <c r="D61" s="254">
        <v>28.8</v>
      </c>
      <c r="E61" s="260">
        <v>17.2</v>
      </c>
      <c r="G61" s="413"/>
    </row>
    <row r="62" spans="1:7" ht="15" x14ac:dyDescent="0.25">
      <c r="A62" s="258" t="s">
        <v>147</v>
      </c>
      <c r="B62" s="253">
        <v>0</v>
      </c>
      <c r="C62" s="254">
        <v>0.15</v>
      </c>
      <c r="D62" s="254">
        <v>0</v>
      </c>
      <c r="E62" s="260">
        <v>35.1</v>
      </c>
      <c r="G62" s="413"/>
    </row>
    <row r="63" spans="1:7" ht="15" x14ac:dyDescent="0.25">
      <c r="A63" s="258" t="s">
        <v>57</v>
      </c>
      <c r="B63" s="253">
        <v>157</v>
      </c>
      <c r="C63" s="254">
        <v>1.8</v>
      </c>
      <c r="D63" s="254">
        <v>18.3</v>
      </c>
      <c r="E63" s="260">
        <v>11.5</v>
      </c>
      <c r="G63" s="413"/>
    </row>
    <row r="64" spans="1:7" ht="15" x14ac:dyDescent="0.25">
      <c r="A64" s="258" t="s">
        <v>148</v>
      </c>
      <c r="B64" s="253">
        <v>13.2</v>
      </c>
      <c r="C64" s="254">
        <v>0</v>
      </c>
      <c r="D64" s="254">
        <v>0</v>
      </c>
      <c r="E64" s="260">
        <v>37.299999999999997</v>
      </c>
      <c r="G64" s="413"/>
    </row>
    <row r="65" spans="1:7" ht="15" x14ac:dyDescent="0.25">
      <c r="A65" s="258" t="s">
        <v>58</v>
      </c>
      <c r="B65" s="253">
        <v>0</v>
      </c>
      <c r="C65" s="254">
        <v>33.31</v>
      </c>
      <c r="D65" s="254">
        <v>0</v>
      </c>
      <c r="E65" s="260">
        <v>389.3</v>
      </c>
      <c r="G65" s="413"/>
    </row>
    <row r="66" spans="1:7" ht="15" x14ac:dyDescent="0.25">
      <c r="A66" s="258" t="s">
        <v>59</v>
      </c>
      <c r="B66" s="253">
        <v>636.65</v>
      </c>
      <c r="C66" s="254">
        <v>27.2</v>
      </c>
      <c r="D66" s="254">
        <v>100.24</v>
      </c>
      <c r="E66" s="260">
        <v>112.54</v>
      </c>
      <c r="G66" s="413"/>
    </row>
    <row r="67" spans="1:7" ht="15" x14ac:dyDescent="0.25">
      <c r="A67" s="258" t="s">
        <v>60</v>
      </c>
      <c r="B67" s="253">
        <v>248.4</v>
      </c>
      <c r="C67" s="254">
        <v>1.1000000000000001</v>
      </c>
      <c r="D67" s="254">
        <v>36.299999999999997</v>
      </c>
      <c r="E67" s="260">
        <v>13.8</v>
      </c>
      <c r="G67" s="413"/>
    </row>
    <row r="68" spans="1:7" ht="15" x14ac:dyDescent="0.25">
      <c r="A68" s="258" t="s">
        <v>61</v>
      </c>
      <c r="B68" s="253">
        <v>84.6</v>
      </c>
      <c r="C68" s="254">
        <v>0</v>
      </c>
      <c r="D68" s="254">
        <v>7.34</v>
      </c>
      <c r="E68" s="260">
        <v>0</v>
      </c>
      <c r="G68" s="413"/>
    </row>
    <row r="69" spans="1:7" ht="15" x14ac:dyDescent="0.25">
      <c r="A69" s="258" t="s">
        <v>96</v>
      </c>
      <c r="B69" s="253">
        <v>2.12</v>
      </c>
      <c r="C69" s="254">
        <v>1.34</v>
      </c>
      <c r="D69" s="254">
        <v>1.1100000000000001</v>
      </c>
      <c r="E69" s="260">
        <v>2.3199999999999998</v>
      </c>
      <c r="G69" s="413"/>
    </row>
    <row r="70" spans="1:7" ht="15" x14ac:dyDescent="0.25">
      <c r="A70" s="258" t="s">
        <v>62</v>
      </c>
      <c r="B70" s="253">
        <v>0</v>
      </c>
      <c r="C70" s="254">
        <v>1.63</v>
      </c>
      <c r="D70" s="254">
        <v>0</v>
      </c>
      <c r="E70" s="260">
        <v>3.6</v>
      </c>
      <c r="G70" s="413"/>
    </row>
    <row r="71" spans="1:7" ht="15" x14ac:dyDescent="0.25">
      <c r="A71" s="258" t="s">
        <v>63</v>
      </c>
      <c r="B71" s="253">
        <v>37.5</v>
      </c>
      <c r="C71" s="254">
        <v>0</v>
      </c>
      <c r="D71" s="254">
        <v>1.5</v>
      </c>
      <c r="E71" s="260">
        <v>0</v>
      </c>
      <c r="G71" s="413"/>
    </row>
    <row r="72" spans="1:7" ht="15" x14ac:dyDescent="0.25">
      <c r="A72" s="258" t="s">
        <v>64</v>
      </c>
      <c r="B72" s="253">
        <v>0</v>
      </c>
      <c r="C72" s="254">
        <v>24.3</v>
      </c>
      <c r="D72" s="254">
        <v>3.1</v>
      </c>
      <c r="E72" s="260">
        <v>6.4</v>
      </c>
      <c r="G72" s="413"/>
    </row>
    <row r="73" spans="1:7" ht="15" x14ac:dyDescent="0.25">
      <c r="A73" s="258" t="s">
        <v>149</v>
      </c>
      <c r="B73" s="253">
        <v>31.99</v>
      </c>
      <c r="C73" s="254">
        <v>0</v>
      </c>
      <c r="D73" s="254">
        <v>5.68</v>
      </c>
      <c r="E73" s="260">
        <v>49.8</v>
      </c>
      <c r="G73" s="413"/>
    </row>
    <row r="74" spans="1:7" ht="15" x14ac:dyDescent="0.25">
      <c r="A74" s="258" t="s">
        <v>65</v>
      </c>
      <c r="B74" s="253">
        <v>4.9000000000000004</v>
      </c>
      <c r="C74" s="254">
        <v>0</v>
      </c>
      <c r="D74" s="254">
        <v>0</v>
      </c>
      <c r="E74" s="260">
        <v>17.059999999999999</v>
      </c>
      <c r="G74" s="413"/>
    </row>
    <row r="75" spans="1:7" ht="15" x14ac:dyDescent="0.25">
      <c r="A75" s="258" t="s">
        <v>459</v>
      </c>
      <c r="B75" s="253">
        <v>25.5</v>
      </c>
      <c r="C75" s="254">
        <v>0</v>
      </c>
      <c r="D75" s="254">
        <v>1.9</v>
      </c>
      <c r="E75" s="260">
        <v>0.22</v>
      </c>
      <c r="G75" s="413"/>
    </row>
    <row r="76" spans="1:7" ht="15" x14ac:dyDescent="0.25">
      <c r="A76" s="378" t="s">
        <v>97</v>
      </c>
      <c r="B76" s="379">
        <v>0</v>
      </c>
      <c r="C76" s="380">
        <v>77.599999999999994</v>
      </c>
      <c r="D76" s="380">
        <v>0</v>
      </c>
      <c r="E76" s="381">
        <v>181.2</v>
      </c>
      <c r="G76" s="413"/>
    </row>
    <row r="77" spans="1:7" ht="15" x14ac:dyDescent="0.25">
      <c r="A77" s="258" t="s">
        <v>98</v>
      </c>
      <c r="B77" s="253">
        <v>0</v>
      </c>
      <c r="C77" s="254">
        <v>76.84</v>
      </c>
      <c r="D77" s="254">
        <v>0</v>
      </c>
      <c r="E77" s="260">
        <v>90.24</v>
      </c>
      <c r="G77" s="413"/>
    </row>
    <row r="78" spans="1:7" ht="15" x14ac:dyDescent="0.25">
      <c r="A78" s="258" t="s">
        <v>67</v>
      </c>
      <c r="B78" s="253">
        <v>556</v>
      </c>
      <c r="C78" s="254">
        <v>0</v>
      </c>
      <c r="D78" s="254">
        <v>59.5</v>
      </c>
      <c r="E78" s="260">
        <v>0</v>
      </c>
      <c r="G78" s="413"/>
    </row>
    <row r="79" spans="1:7" ht="15" x14ac:dyDescent="0.25">
      <c r="A79" s="258" t="s">
        <v>68</v>
      </c>
      <c r="B79" s="253">
        <v>0</v>
      </c>
      <c r="C79" s="254">
        <v>37.200000000000003</v>
      </c>
      <c r="D79" s="254">
        <v>7.2</v>
      </c>
      <c r="E79" s="260">
        <v>330</v>
      </c>
      <c r="G79" s="413"/>
    </row>
    <row r="80" spans="1:7" ht="15" x14ac:dyDescent="0.25">
      <c r="A80" s="258" t="s">
        <v>69</v>
      </c>
      <c r="B80" s="253">
        <v>859.82</v>
      </c>
      <c r="C80" s="254">
        <v>0</v>
      </c>
      <c r="D80" s="254">
        <v>153.54</v>
      </c>
      <c r="E80" s="260">
        <v>0</v>
      </c>
      <c r="G80" s="413"/>
    </row>
    <row r="81" spans="1:7" ht="15" x14ac:dyDescent="0.25">
      <c r="A81" s="258" t="s">
        <v>70</v>
      </c>
      <c r="B81" s="253">
        <v>72.8</v>
      </c>
      <c r="C81" s="254">
        <v>0</v>
      </c>
      <c r="D81" s="254">
        <v>5.38</v>
      </c>
      <c r="E81" s="260">
        <v>0</v>
      </c>
      <c r="G81" s="413"/>
    </row>
    <row r="82" spans="1:7" ht="15" x14ac:dyDescent="0.25">
      <c r="A82" s="258" t="s">
        <v>71</v>
      </c>
      <c r="B82" s="253">
        <v>65.2</v>
      </c>
      <c r="C82" s="254">
        <v>0</v>
      </c>
      <c r="D82" s="254">
        <v>9.1999999999999993</v>
      </c>
      <c r="E82" s="260">
        <v>0</v>
      </c>
      <c r="G82" s="413"/>
    </row>
    <row r="83" spans="1:7" ht="15" x14ac:dyDescent="0.25">
      <c r="A83" s="258" t="s">
        <v>460</v>
      </c>
      <c r="B83" s="253">
        <v>16.45</v>
      </c>
      <c r="C83" s="254">
        <v>0</v>
      </c>
      <c r="D83" s="254">
        <v>0.52</v>
      </c>
      <c r="E83" s="260">
        <v>0</v>
      </c>
      <c r="G83" s="413"/>
    </row>
    <row r="84" spans="1:7" ht="15" x14ac:dyDescent="0.25">
      <c r="A84" s="258" t="s">
        <v>72</v>
      </c>
      <c r="B84" s="253">
        <v>20.8</v>
      </c>
      <c r="C84" s="254">
        <v>0</v>
      </c>
      <c r="D84" s="254">
        <v>1.31</v>
      </c>
      <c r="E84" s="260">
        <v>0</v>
      </c>
      <c r="G84" s="413"/>
    </row>
    <row r="85" spans="1:7" ht="15" x14ac:dyDescent="0.25">
      <c r="A85" s="258" t="s">
        <v>73</v>
      </c>
      <c r="B85" s="253">
        <v>32.270000000000003</v>
      </c>
      <c r="C85" s="254">
        <v>1.72</v>
      </c>
      <c r="D85" s="254">
        <v>7.72</v>
      </c>
      <c r="E85" s="260">
        <v>0</v>
      </c>
      <c r="G85" s="413"/>
    </row>
    <row r="86" spans="1:7" ht="15" x14ac:dyDescent="0.25">
      <c r="A86" s="258" t="s">
        <v>74</v>
      </c>
      <c r="B86" s="253">
        <v>8.1999999999999993</v>
      </c>
      <c r="C86" s="254">
        <v>0.4</v>
      </c>
      <c r="D86" s="254">
        <v>0.9</v>
      </c>
      <c r="E86" s="260">
        <v>0</v>
      </c>
      <c r="G86" s="413"/>
    </row>
    <row r="87" spans="1:7" ht="15" x14ac:dyDescent="0.25">
      <c r="A87" s="258" t="s">
        <v>150</v>
      </c>
      <c r="B87" s="253">
        <v>12.1</v>
      </c>
      <c r="C87" s="254">
        <v>0</v>
      </c>
      <c r="D87" s="254">
        <v>14.9</v>
      </c>
      <c r="E87" s="260">
        <v>0</v>
      </c>
      <c r="G87" s="413"/>
    </row>
    <row r="88" spans="1:7" ht="15" x14ac:dyDescent="0.25">
      <c r="A88" s="258" t="s">
        <v>75</v>
      </c>
      <c r="B88" s="253">
        <v>119.8</v>
      </c>
      <c r="C88" s="254">
        <v>0</v>
      </c>
      <c r="D88" s="254">
        <v>31.7</v>
      </c>
      <c r="E88" s="260">
        <v>0</v>
      </c>
      <c r="G88" s="413"/>
    </row>
    <row r="89" spans="1:7" ht="15" x14ac:dyDescent="0.25">
      <c r="A89" s="258" t="s">
        <v>76</v>
      </c>
      <c r="B89" s="253">
        <v>112.6</v>
      </c>
      <c r="C89" s="254">
        <v>0</v>
      </c>
      <c r="D89" s="254">
        <v>13</v>
      </c>
      <c r="E89" s="260">
        <v>0</v>
      </c>
      <c r="G89" s="413"/>
    </row>
    <row r="90" spans="1:7" ht="15" x14ac:dyDescent="0.25">
      <c r="A90" s="378" t="s">
        <v>99</v>
      </c>
      <c r="B90" s="379">
        <v>663.5</v>
      </c>
      <c r="C90" s="380">
        <v>45.19</v>
      </c>
      <c r="D90" s="380">
        <v>37.799999999999997</v>
      </c>
      <c r="E90" s="381">
        <v>1625</v>
      </c>
      <c r="G90" s="413"/>
    </row>
    <row r="91" spans="1:7" ht="15" x14ac:dyDescent="0.25">
      <c r="A91" s="258" t="s">
        <v>100</v>
      </c>
      <c r="B91" s="253">
        <v>0</v>
      </c>
      <c r="C91" s="254">
        <v>3.4</v>
      </c>
      <c r="D91" s="254">
        <v>0</v>
      </c>
      <c r="E91" s="260">
        <v>5.4</v>
      </c>
      <c r="G91" s="413"/>
    </row>
    <row r="92" spans="1:7" ht="15" x14ac:dyDescent="0.25">
      <c r="A92" s="258" t="s">
        <v>77</v>
      </c>
      <c r="B92" s="253">
        <v>1.8</v>
      </c>
      <c r="C92" s="254">
        <v>11.4</v>
      </c>
      <c r="D92" s="254">
        <v>0.4</v>
      </c>
      <c r="E92" s="260">
        <v>22.3</v>
      </c>
      <c r="G92" s="413"/>
    </row>
    <row r="93" spans="1:7" ht="15" x14ac:dyDescent="0.25">
      <c r="A93" s="258" t="s">
        <v>78</v>
      </c>
      <c r="B93" s="253">
        <v>66.8</v>
      </c>
      <c r="C93" s="254">
        <v>21.9</v>
      </c>
      <c r="D93" s="254">
        <v>17.100000000000001</v>
      </c>
      <c r="E93" s="260">
        <v>49.1</v>
      </c>
      <c r="G93" s="413"/>
    </row>
    <row r="94" spans="1:7" ht="15" x14ac:dyDescent="0.25">
      <c r="A94" s="258" t="s">
        <v>79</v>
      </c>
      <c r="B94" s="253">
        <v>155</v>
      </c>
      <c r="C94" s="254">
        <v>7.75</v>
      </c>
      <c r="D94" s="254">
        <v>16.97</v>
      </c>
      <c r="E94" s="260">
        <v>0</v>
      </c>
      <c r="G94" s="413"/>
    </row>
    <row r="95" spans="1:7" ht="15" x14ac:dyDescent="0.25">
      <c r="A95" s="258" t="s">
        <v>80</v>
      </c>
      <c r="B95" s="253">
        <v>25.7</v>
      </c>
      <c r="C95" s="254">
        <v>0</v>
      </c>
      <c r="D95" s="254">
        <v>1.4</v>
      </c>
      <c r="E95" s="260">
        <v>0</v>
      </c>
      <c r="G95" s="413"/>
    </row>
    <row r="96" spans="1:7" ht="15" x14ac:dyDescent="0.25">
      <c r="A96" s="258" t="s">
        <v>81</v>
      </c>
      <c r="B96" s="253">
        <v>0</v>
      </c>
      <c r="C96" s="254">
        <v>9.9</v>
      </c>
      <c r="D96" s="254">
        <v>0</v>
      </c>
      <c r="E96" s="260">
        <v>7.2</v>
      </c>
      <c r="G96" s="413"/>
    </row>
    <row r="97" spans="1:7" ht="15" x14ac:dyDescent="0.25">
      <c r="A97" s="258" t="s">
        <v>391</v>
      </c>
      <c r="B97" s="253">
        <v>23</v>
      </c>
      <c r="C97" s="254">
        <v>0</v>
      </c>
      <c r="D97" s="254">
        <v>0</v>
      </c>
      <c r="E97" s="260">
        <v>49</v>
      </c>
      <c r="G97" s="413"/>
    </row>
    <row r="98" spans="1:7" ht="15" x14ac:dyDescent="0.25">
      <c r="A98" s="258" t="s">
        <v>82</v>
      </c>
      <c r="B98" s="253">
        <v>435.21</v>
      </c>
      <c r="C98" s="254">
        <v>19.68</v>
      </c>
      <c r="D98" s="254">
        <v>76.89</v>
      </c>
      <c r="E98" s="260">
        <v>0</v>
      </c>
      <c r="G98" s="413"/>
    </row>
    <row r="99" spans="1:7" ht="15" x14ac:dyDescent="0.25">
      <c r="A99" s="258" t="s">
        <v>83</v>
      </c>
      <c r="B99" s="253">
        <v>42.54</v>
      </c>
      <c r="C99" s="254">
        <v>0</v>
      </c>
      <c r="D99" s="254">
        <v>5.52</v>
      </c>
      <c r="E99" s="260">
        <v>0</v>
      </c>
      <c r="G99" s="413"/>
    </row>
    <row r="100" spans="1:7" ht="15" x14ac:dyDescent="0.25">
      <c r="A100" s="258" t="s">
        <v>84</v>
      </c>
      <c r="B100" s="253">
        <v>5.9</v>
      </c>
      <c r="C100" s="254">
        <v>29.66</v>
      </c>
      <c r="D100" s="254">
        <v>3</v>
      </c>
      <c r="E100" s="260">
        <v>34.83</v>
      </c>
      <c r="G100" s="413"/>
    </row>
    <row r="101" spans="1:7" ht="15" x14ac:dyDescent="0.25">
      <c r="A101" s="258" t="s">
        <v>85</v>
      </c>
      <c r="B101" s="253">
        <v>120.56</v>
      </c>
      <c r="C101" s="254">
        <v>2.83</v>
      </c>
      <c r="D101" s="254">
        <v>16.899999999999999</v>
      </c>
      <c r="E101" s="260">
        <v>3.81</v>
      </c>
      <c r="G101" s="413"/>
    </row>
    <row r="102" spans="1:7" ht="15" x14ac:dyDescent="0.25">
      <c r="A102" s="258" t="s">
        <v>151</v>
      </c>
      <c r="B102" s="253">
        <v>84.5</v>
      </c>
      <c r="C102" s="254">
        <v>0</v>
      </c>
      <c r="D102" s="254">
        <v>44.9</v>
      </c>
      <c r="E102" s="260">
        <v>0</v>
      </c>
      <c r="G102" s="413"/>
    </row>
    <row r="103" spans="1:7" ht="15" x14ac:dyDescent="0.25">
      <c r="A103" s="258" t="s">
        <v>86</v>
      </c>
      <c r="B103" s="253">
        <v>137.5</v>
      </c>
      <c r="C103" s="254">
        <v>0</v>
      </c>
      <c r="D103" s="254">
        <v>11.6</v>
      </c>
      <c r="E103" s="260">
        <v>0</v>
      </c>
      <c r="G103" s="413"/>
    </row>
    <row r="104" spans="1:7" ht="15" x14ac:dyDescent="0.25">
      <c r="A104" s="258" t="s">
        <v>87</v>
      </c>
      <c r="B104" s="253">
        <v>22.95</v>
      </c>
      <c r="C104" s="254">
        <v>0</v>
      </c>
      <c r="D104" s="254">
        <v>1.1000000000000001</v>
      </c>
      <c r="E104" s="260">
        <v>0</v>
      </c>
      <c r="G104" s="413"/>
    </row>
    <row r="105" spans="1:7" ht="15" x14ac:dyDescent="0.25">
      <c r="A105" s="258" t="s">
        <v>88</v>
      </c>
      <c r="B105" s="253">
        <v>91.19</v>
      </c>
      <c r="C105" s="254">
        <v>33.14</v>
      </c>
      <c r="D105" s="254">
        <v>25.13</v>
      </c>
      <c r="E105" s="260">
        <v>82.63</v>
      </c>
      <c r="G105" s="413"/>
    </row>
    <row r="106" spans="1:7" ht="15" x14ac:dyDescent="0.25">
      <c r="A106" s="258" t="s">
        <v>405</v>
      </c>
      <c r="B106" s="253">
        <v>12.36</v>
      </c>
      <c r="C106" s="254">
        <v>4.58</v>
      </c>
      <c r="D106" s="254">
        <v>3.18</v>
      </c>
      <c r="E106" s="260">
        <v>10.76</v>
      </c>
      <c r="G106" s="413"/>
    </row>
    <row r="107" spans="1:7" ht="15" x14ac:dyDescent="0.25">
      <c r="A107" s="258" t="s">
        <v>89</v>
      </c>
      <c r="B107" s="253">
        <v>21.75</v>
      </c>
      <c r="C107" s="254">
        <v>0</v>
      </c>
      <c r="D107" s="254">
        <v>2.39</v>
      </c>
      <c r="E107" s="260">
        <v>2.2999999999999998</v>
      </c>
      <c r="G107" s="413"/>
    </row>
    <row r="108" spans="1:7" ht="15" x14ac:dyDescent="0.25">
      <c r="A108" s="258" t="s">
        <v>90</v>
      </c>
      <c r="B108" s="253">
        <v>18.7</v>
      </c>
      <c r="C108" s="254">
        <v>0</v>
      </c>
      <c r="D108" s="254">
        <v>2.8</v>
      </c>
      <c r="E108" s="260">
        <v>0</v>
      </c>
      <c r="G108" s="413"/>
    </row>
    <row r="109" spans="1:7" ht="15" x14ac:dyDescent="0.25">
      <c r="A109" s="258" t="s">
        <v>91</v>
      </c>
      <c r="B109" s="253">
        <v>46.4</v>
      </c>
      <c r="C109" s="254">
        <v>0</v>
      </c>
      <c r="D109" s="254">
        <v>2.8</v>
      </c>
      <c r="E109" s="260">
        <v>0</v>
      </c>
      <c r="G109" s="413"/>
    </row>
    <row r="110" spans="1:7" ht="15" x14ac:dyDescent="0.25">
      <c r="A110" s="258" t="s">
        <v>92</v>
      </c>
      <c r="B110" s="253">
        <v>0</v>
      </c>
      <c r="C110" s="254">
        <v>1.31</v>
      </c>
      <c r="D110" s="254">
        <v>0</v>
      </c>
      <c r="E110" s="260">
        <v>7.39</v>
      </c>
      <c r="G110" s="413"/>
    </row>
    <row r="111" spans="1:7" ht="15" x14ac:dyDescent="0.25">
      <c r="A111" s="258" t="s">
        <v>152</v>
      </c>
      <c r="B111" s="253">
        <v>0</v>
      </c>
      <c r="C111" s="254">
        <v>0.13</v>
      </c>
      <c r="D111" s="254">
        <v>0</v>
      </c>
      <c r="E111" s="260">
        <v>21.37</v>
      </c>
      <c r="G111" s="413"/>
    </row>
    <row r="112" spans="1:7" ht="15" x14ac:dyDescent="0.25">
      <c r="A112" s="258" t="s">
        <v>93</v>
      </c>
      <c r="B112" s="253">
        <v>175.43</v>
      </c>
      <c r="C112" s="254">
        <v>214.61</v>
      </c>
      <c r="D112" s="254">
        <v>49.39</v>
      </c>
      <c r="E112" s="260">
        <v>335.09</v>
      </c>
      <c r="G112" s="413"/>
    </row>
    <row r="113" spans="1:5" ht="13.5" thickBot="1" x14ac:dyDescent="0.25">
      <c r="A113" s="262" t="s">
        <v>103</v>
      </c>
      <c r="B113" s="263">
        <f>SUM(B6:B112)</f>
        <v>10219.569999999998</v>
      </c>
      <c r="C113" s="263">
        <f>SUM(C6:C112)</f>
        <v>876.66999999999985</v>
      </c>
      <c r="D113" s="263">
        <f>SUM(D6:D112)</f>
        <v>1682.4400000000005</v>
      </c>
      <c r="E113" s="264">
        <f>SUM(E6:E112)</f>
        <v>4548.18</v>
      </c>
    </row>
    <row r="114" spans="1:5" x14ac:dyDescent="0.2">
      <c r="B114" s="224"/>
      <c r="C114" s="224"/>
      <c r="D114" s="224"/>
      <c r="E114" s="224"/>
    </row>
    <row r="115" spans="1:5" x14ac:dyDescent="0.2">
      <c r="B115" s="224"/>
      <c r="C115" s="224"/>
      <c r="D115" s="224"/>
      <c r="E115" s="224"/>
    </row>
    <row r="116" spans="1:5" x14ac:dyDescent="0.2">
      <c r="A116" s="250" t="s">
        <v>381</v>
      </c>
    </row>
    <row r="117" spans="1:5" x14ac:dyDescent="0.2">
      <c r="A117" s="250" t="s">
        <v>406</v>
      </c>
    </row>
    <row r="118" spans="1:5" x14ac:dyDescent="0.2">
      <c r="A118" s="250"/>
    </row>
    <row r="119" spans="1:5" x14ac:dyDescent="0.2">
      <c r="A119" s="325" t="s">
        <v>382</v>
      </c>
    </row>
    <row r="120" spans="1:5" x14ac:dyDescent="0.2">
      <c r="A120" s="326" t="s">
        <v>419</v>
      </c>
      <c r="B120" s="326"/>
      <c r="C120" s="326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workbookViewId="0">
      <selection sqref="A1:J1"/>
    </sheetView>
  </sheetViews>
  <sheetFormatPr baseColWidth="10" defaultRowHeight="15" x14ac:dyDescent="0.25"/>
  <cols>
    <col min="1" max="1" width="56.285156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436" t="s">
        <v>581</v>
      </c>
      <c r="B1" s="436"/>
      <c r="C1" s="436"/>
      <c r="D1" s="436"/>
      <c r="E1" s="436"/>
      <c r="F1" s="436"/>
      <c r="G1" s="436"/>
      <c r="H1" s="436"/>
      <c r="I1" s="436"/>
      <c r="J1" s="436"/>
    </row>
    <row r="3" spans="1:18" ht="15.75" thickBot="1" x14ac:dyDescent="0.3"/>
    <row r="4" spans="1:18" ht="36.75" customHeight="1" x14ac:dyDescent="0.25">
      <c r="A4" s="288"/>
      <c r="B4" s="431" t="s">
        <v>582</v>
      </c>
      <c r="C4" s="432"/>
      <c r="D4" s="432"/>
      <c r="E4" s="432"/>
      <c r="F4" s="433"/>
      <c r="G4" s="431" t="s">
        <v>583</v>
      </c>
      <c r="H4" s="434"/>
      <c r="I4" s="434"/>
      <c r="J4" s="434"/>
      <c r="K4" s="435"/>
    </row>
    <row r="5" spans="1:18" ht="38.25" x14ac:dyDescent="0.25">
      <c r="A5" s="289" t="s">
        <v>212</v>
      </c>
      <c r="B5" s="290" t="s">
        <v>213</v>
      </c>
      <c r="C5" s="291" t="s">
        <v>214</v>
      </c>
      <c r="D5" s="291" t="s">
        <v>2</v>
      </c>
      <c r="E5" s="292" t="s">
        <v>215</v>
      </c>
      <c r="F5" s="291" t="s">
        <v>124</v>
      </c>
      <c r="G5" s="290" t="s">
        <v>213</v>
      </c>
      <c r="H5" s="291" t="s">
        <v>214</v>
      </c>
      <c r="I5" s="291" t="s">
        <v>2</v>
      </c>
      <c r="J5" s="292" t="s">
        <v>215</v>
      </c>
      <c r="K5" s="293" t="s">
        <v>124</v>
      </c>
      <c r="L5" s="37"/>
    </row>
    <row r="6" spans="1:18" ht="30" x14ac:dyDescent="0.25">
      <c r="A6" s="294" t="s">
        <v>216</v>
      </c>
      <c r="B6" s="295" t="s">
        <v>217</v>
      </c>
      <c r="C6" s="296" t="s">
        <v>218</v>
      </c>
      <c r="D6" s="297" t="s">
        <v>4</v>
      </c>
      <c r="E6" s="298" t="s">
        <v>219</v>
      </c>
      <c r="F6" s="297" t="s">
        <v>125</v>
      </c>
      <c r="G6" s="295" t="s">
        <v>219</v>
      </c>
      <c r="H6" s="296" t="s">
        <v>218</v>
      </c>
      <c r="I6" s="297" t="s">
        <v>4</v>
      </c>
      <c r="J6" s="298" t="s">
        <v>219</v>
      </c>
      <c r="K6" s="299" t="s">
        <v>125</v>
      </c>
      <c r="M6" s="114" t="s">
        <v>66</v>
      </c>
    </row>
    <row r="7" spans="1:18" x14ac:dyDescent="0.25">
      <c r="A7" s="179" t="s">
        <v>223</v>
      </c>
      <c r="B7" s="180">
        <v>3984.8147239999989</v>
      </c>
      <c r="C7" s="181">
        <v>1983.1305580000001</v>
      </c>
      <c r="D7" s="181">
        <v>169.61351200000004</v>
      </c>
      <c r="E7" s="182">
        <v>111.24117999999999</v>
      </c>
      <c r="F7" s="183">
        <f t="shared" ref="F7:F12" si="0">B7+C7+D7*1.9+E7</f>
        <v>6401.4521347999989</v>
      </c>
      <c r="G7" s="180">
        <v>88.08725099999856</v>
      </c>
      <c r="H7" s="181">
        <v>108.93759499999965</v>
      </c>
      <c r="I7" s="181">
        <v>9.7382460000000037</v>
      </c>
      <c r="J7" s="182">
        <v>3.079806999999974</v>
      </c>
      <c r="K7" s="184">
        <f>G7+H7+I7*1.9+J7</f>
        <v>218.60732039999817</v>
      </c>
      <c r="M7" s="185"/>
      <c r="O7" s="185"/>
      <c r="P7" s="185"/>
      <c r="Q7" s="185"/>
      <c r="R7" s="185"/>
    </row>
    <row r="8" spans="1:18" x14ac:dyDescent="0.25">
      <c r="A8" s="179" t="s">
        <v>482</v>
      </c>
      <c r="B8" s="186">
        <v>786.29367700000057</v>
      </c>
      <c r="C8" s="187">
        <v>1922.3577659999994</v>
      </c>
      <c r="D8" s="187">
        <v>116.47308499999994</v>
      </c>
      <c r="E8" s="188">
        <v>31.019195000000025</v>
      </c>
      <c r="F8" s="183">
        <f t="shared" si="0"/>
        <v>2960.9694994999995</v>
      </c>
      <c r="G8" s="186">
        <v>-48.072440999999799</v>
      </c>
      <c r="H8" s="187">
        <v>-126.1509580000004</v>
      </c>
      <c r="I8" s="187">
        <v>-12.067061000000194</v>
      </c>
      <c r="J8" s="188">
        <v>-8.5194350000000014</v>
      </c>
      <c r="K8" s="184">
        <f t="shared" ref="K8:K12" si="1">G8+H8+I8*1.9+J8</f>
        <v>-205.67024990000056</v>
      </c>
      <c r="M8" s="185"/>
      <c r="O8" s="185"/>
      <c r="P8" s="185"/>
      <c r="Q8" s="185"/>
      <c r="R8" s="185"/>
    </row>
    <row r="9" spans="1:18" x14ac:dyDescent="0.25">
      <c r="A9" s="179" t="s">
        <v>220</v>
      </c>
      <c r="B9" s="186">
        <v>327.73831300000006</v>
      </c>
      <c r="C9" s="187">
        <v>217.75543299999998</v>
      </c>
      <c r="D9" s="187">
        <v>18.454547999999996</v>
      </c>
      <c r="E9" s="188">
        <v>3.0494829999999999</v>
      </c>
      <c r="F9" s="183">
        <f t="shared" si="0"/>
        <v>583.60687020000012</v>
      </c>
      <c r="G9" s="186">
        <v>-9.4606359999999086</v>
      </c>
      <c r="H9" s="187">
        <v>32.724105999999949</v>
      </c>
      <c r="I9" s="187">
        <v>-3.5633350000000057</v>
      </c>
      <c r="J9" s="188">
        <v>0.16755900000000024</v>
      </c>
      <c r="K9" s="184">
        <f t="shared" si="1"/>
        <v>16.660692500000032</v>
      </c>
      <c r="L9" s="185"/>
      <c r="M9" s="185"/>
    </row>
    <row r="10" spans="1:18" x14ac:dyDescent="0.25">
      <c r="A10" s="179" t="s">
        <v>221</v>
      </c>
      <c r="B10" s="186">
        <v>732.78637700000002</v>
      </c>
      <c r="C10" s="187">
        <v>337.05032399999999</v>
      </c>
      <c r="D10" s="187">
        <v>17.559915</v>
      </c>
      <c r="E10" s="188">
        <v>17.730847999999998</v>
      </c>
      <c r="F10" s="183">
        <f t="shared" si="0"/>
        <v>1120.9313874999998</v>
      </c>
      <c r="G10" s="186">
        <v>53.654733999999962</v>
      </c>
      <c r="H10" s="187">
        <v>6.8077669999999557</v>
      </c>
      <c r="I10" s="187">
        <v>3.3067010000000003</v>
      </c>
      <c r="J10" s="188">
        <v>-2.0413300000000056</v>
      </c>
      <c r="K10" s="184">
        <f t="shared" si="1"/>
        <v>64.703902899999918</v>
      </c>
      <c r="L10" s="185"/>
      <c r="M10" s="185"/>
    </row>
    <row r="11" spans="1:18" x14ac:dyDescent="0.25">
      <c r="A11" s="179" t="s">
        <v>483</v>
      </c>
      <c r="B11" s="186">
        <v>165</v>
      </c>
      <c r="C11" s="187">
        <v>70</v>
      </c>
      <c r="D11" s="187"/>
      <c r="E11" s="188"/>
      <c r="F11" s="183">
        <f t="shared" si="0"/>
        <v>235</v>
      </c>
      <c r="G11" s="186">
        <v>10</v>
      </c>
      <c r="H11" s="187">
        <v>-20</v>
      </c>
      <c r="I11" s="187">
        <v>0</v>
      </c>
      <c r="J11" s="188">
        <v>0</v>
      </c>
      <c r="K11" s="184">
        <f t="shared" si="1"/>
        <v>-10</v>
      </c>
      <c r="O11" s="185"/>
      <c r="P11" s="185"/>
      <c r="Q11" s="185"/>
      <c r="R11" s="185"/>
    </row>
    <row r="12" spans="1:18" x14ac:dyDescent="0.25">
      <c r="A12" s="189" t="s">
        <v>222</v>
      </c>
      <c r="B12" s="190">
        <v>1265</v>
      </c>
      <c r="C12" s="191">
        <v>1450</v>
      </c>
      <c r="D12" s="191"/>
      <c r="E12" s="192">
        <v>120</v>
      </c>
      <c r="F12" s="193">
        <f t="shared" si="0"/>
        <v>2835</v>
      </c>
      <c r="G12" s="190">
        <v>-65</v>
      </c>
      <c r="H12" s="191">
        <v>-40</v>
      </c>
      <c r="I12" s="191">
        <v>0</v>
      </c>
      <c r="J12" s="192">
        <v>0</v>
      </c>
      <c r="K12" s="194">
        <f t="shared" si="1"/>
        <v>-105</v>
      </c>
      <c r="O12" s="185"/>
      <c r="P12" s="185"/>
      <c r="Q12" s="185"/>
      <c r="R12" s="185"/>
    </row>
    <row r="13" spans="1:18" x14ac:dyDescent="0.25">
      <c r="A13" s="195" t="s">
        <v>126</v>
      </c>
      <c r="B13" s="196">
        <f>SUM(B7:B12)</f>
        <v>7261.6330909999997</v>
      </c>
      <c r="C13" s="196">
        <f>SUM(C7:C12)</f>
        <v>5980.2940809999991</v>
      </c>
      <c r="D13" s="196">
        <f>SUM(D7:D12)</f>
        <v>322.10105999999996</v>
      </c>
      <c r="E13" s="196">
        <f>SUM(E7:E12)</f>
        <v>283.040706</v>
      </c>
      <c r="F13" s="197">
        <f t="shared" ref="F13" si="2">B13+C13+D13*1.9+E13</f>
        <v>14136.959891999999</v>
      </c>
      <c r="G13" s="198">
        <f>SUM(G7:G12)</f>
        <v>29.208907999998814</v>
      </c>
      <c r="H13" s="196">
        <f>SUM(H7:H12)</f>
        <v>-37.681490000000849</v>
      </c>
      <c r="I13" s="196">
        <f>SUM(I7:I12)</f>
        <v>-2.585449000000196</v>
      </c>
      <c r="J13" s="199">
        <f>SUM(J7:J12)</f>
        <v>-7.3133990000000324</v>
      </c>
      <c r="K13" s="200">
        <f>SUM(K7:K12)</f>
        <v>-20.698334100002427</v>
      </c>
      <c r="L13" s="37"/>
    </row>
    <row r="14" spans="1:18" x14ac:dyDescent="0.25">
      <c r="A14" s="179"/>
      <c r="B14" s="201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8" x14ac:dyDescent="0.25">
      <c r="A15" s="204" t="s">
        <v>127</v>
      </c>
      <c r="B15" s="205"/>
      <c r="C15" s="205"/>
      <c r="D15" s="205"/>
      <c r="E15" s="205"/>
      <c r="F15" s="205"/>
      <c r="G15" s="206"/>
      <c r="H15" s="206"/>
      <c r="I15" s="206"/>
      <c r="J15" s="206"/>
      <c r="K15" s="207"/>
    </row>
    <row r="16" spans="1:18" x14ac:dyDescent="0.25">
      <c r="A16" s="208" t="s">
        <v>223</v>
      </c>
      <c r="B16" s="180">
        <v>3431.9804929999991</v>
      </c>
      <c r="C16" s="181">
        <v>1577.9544189999999</v>
      </c>
      <c r="D16" s="181">
        <v>123.53913500000003</v>
      </c>
      <c r="E16" s="182">
        <v>74.179504999999992</v>
      </c>
      <c r="F16" s="183">
        <f t="shared" ref="F16:F21" si="3">B16+C16+D16*1.9+E16</f>
        <v>5318.8387734999988</v>
      </c>
      <c r="G16" s="186">
        <v>68.045392999998057</v>
      </c>
      <c r="H16" s="187">
        <v>61.641308999999637</v>
      </c>
      <c r="I16" s="187">
        <v>5.6575829999999598</v>
      </c>
      <c r="J16" s="188">
        <v>0.88631699999999114</v>
      </c>
      <c r="K16" s="184">
        <f>G16+H16+I16*1.9+J16</f>
        <v>141.32242669999761</v>
      </c>
      <c r="M16" s="185"/>
      <c r="N16" s="185"/>
      <c r="O16" s="185"/>
      <c r="P16" s="185"/>
    </row>
    <row r="17" spans="1:16" x14ac:dyDescent="0.25">
      <c r="A17" s="179" t="s">
        <v>482</v>
      </c>
      <c r="B17" s="186">
        <v>650.51331600000094</v>
      </c>
      <c r="C17" s="187">
        <v>1327.3915479999989</v>
      </c>
      <c r="D17" s="187">
        <v>76.171543999999997</v>
      </c>
      <c r="E17" s="188">
        <v>1.4986120000000085</v>
      </c>
      <c r="F17" s="183">
        <f t="shared" si="3"/>
        <v>2124.1294095999997</v>
      </c>
      <c r="G17" s="186">
        <v>-25.274346999997761</v>
      </c>
      <c r="H17" s="187">
        <v>-38.22455200000104</v>
      </c>
      <c r="I17" s="187">
        <v>-6.8920209999999713</v>
      </c>
      <c r="J17" s="188">
        <v>-4.0094339999999846</v>
      </c>
      <c r="K17" s="184">
        <f t="shared" ref="K17:K20" si="4">G17+H17+I17*1.9+J17</f>
        <v>-80.603172899998725</v>
      </c>
      <c r="M17" s="185"/>
      <c r="N17" s="185"/>
      <c r="O17" s="185"/>
      <c r="P17" s="185"/>
    </row>
    <row r="18" spans="1:16" x14ac:dyDescent="0.25">
      <c r="A18" s="179" t="s">
        <v>220</v>
      </c>
      <c r="B18" s="186">
        <v>285.88149900000008</v>
      </c>
      <c r="C18" s="187">
        <v>113.649238</v>
      </c>
      <c r="D18" s="187">
        <v>10.413979999999999</v>
      </c>
      <c r="E18" s="188">
        <v>2.8629999999999999E-2</v>
      </c>
      <c r="F18" s="183">
        <f t="shared" si="3"/>
        <v>419.34592900000007</v>
      </c>
      <c r="G18" s="186">
        <v>-9.8701309999999012</v>
      </c>
      <c r="H18" s="187">
        <v>0.31904299999997932</v>
      </c>
      <c r="I18" s="187">
        <v>-1.9866320000000002</v>
      </c>
      <c r="J18" s="188">
        <v>-0.44198300000000001</v>
      </c>
      <c r="K18" s="184">
        <f t="shared" si="4"/>
        <v>-13.767671799999922</v>
      </c>
      <c r="M18" s="185"/>
      <c r="N18" s="185"/>
      <c r="O18" s="185"/>
      <c r="P18" s="185"/>
    </row>
    <row r="19" spans="1:16" x14ac:dyDescent="0.25">
      <c r="A19" s="179" t="s">
        <v>221</v>
      </c>
      <c r="B19" s="186">
        <v>513.79574200000002</v>
      </c>
      <c r="C19" s="187">
        <v>125.38224000000001</v>
      </c>
      <c r="D19" s="187">
        <v>10.1233</v>
      </c>
      <c r="E19" s="188">
        <v>12.06575</v>
      </c>
      <c r="F19" s="183">
        <f t="shared" si="3"/>
        <v>670.47800200000006</v>
      </c>
      <c r="G19" s="186">
        <v>5.3103039999999737</v>
      </c>
      <c r="H19" s="187">
        <v>-12.630351000000005</v>
      </c>
      <c r="I19" s="187">
        <v>1.4074170000000006</v>
      </c>
      <c r="J19" s="188">
        <v>-0.67732800000000104</v>
      </c>
      <c r="K19" s="184">
        <f t="shared" si="4"/>
        <v>-5.3232827000000302</v>
      </c>
      <c r="M19" s="185"/>
      <c r="N19" s="185"/>
      <c r="O19" s="185"/>
      <c r="P19" s="185"/>
    </row>
    <row r="20" spans="1:16" x14ac:dyDescent="0.25">
      <c r="A20" s="189" t="s">
        <v>222</v>
      </c>
      <c r="B20" s="186">
        <v>530</v>
      </c>
      <c r="C20" s="187">
        <v>245</v>
      </c>
      <c r="D20" s="187"/>
      <c r="E20" s="188">
        <v>25</v>
      </c>
      <c r="F20" s="209">
        <f t="shared" si="3"/>
        <v>800</v>
      </c>
      <c r="G20" s="190">
        <v>-10</v>
      </c>
      <c r="H20" s="191">
        <v>-5</v>
      </c>
      <c r="I20" s="191">
        <v>0</v>
      </c>
      <c r="J20" s="192">
        <v>0</v>
      </c>
      <c r="K20" s="194">
        <f t="shared" si="4"/>
        <v>-15</v>
      </c>
      <c r="M20" s="185"/>
      <c r="N20" s="185"/>
      <c r="O20" s="185"/>
      <c r="P20" s="185"/>
    </row>
    <row r="21" spans="1:16" x14ac:dyDescent="0.25">
      <c r="A21" s="195" t="s">
        <v>128</v>
      </c>
      <c r="B21" s="196">
        <f>SUM(B16:B20)</f>
        <v>5412.1710500000008</v>
      </c>
      <c r="C21" s="196">
        <f>SUM(C16:C20)</f>
        <v>3389.3774449999987</v>
      </c>
      <c r="D21" s="196">
        <f>SUM(D16:D20)</f>
        <v>220.24795900000004</v>
      </c>
      <c r="E21" s="196">
        <f>SUM(E16:E20)</f>
        <v>112.772497</v>
      </c>
      <c r="F21" s="210">
        <f t="shared" si="3"/>
        <v>9332.7921140999988</v>
      </c>
      <c r="G21" s="198">
        <f>SUM(G16:G20)</f>
        <v>28.211219000000369</v>
      </c>
      <c r="H21" s="196">
        <f>SUM(H16:H20)</f>
        <v>6.1054489999985719</v>
      </c>
      <c r="I21" s="196">
        <f>SUM(I16:I20)</f>
        <v>-1.8136530000000111</v>
      </c>
      <c r="J21" s="199">
        <f>SUM(J16:J20)</f>
        <v>-4.242427999999995</v>
      </c>
      <c r="K21" s="200">
        <f>SUM(K16:K20)</f>
        <v>26.628299299998929</v>
      </c>
      <c r="L21" s="37"/>
    </row>
    <row r="22" spans="1:16" x14ac:dyDescent="0.25">
      <c r="A22" s="179"/>
      <c r="B22" s="201"/>
      <c r="C22" s="201"/>
      <c r="D22" s="201"/>
      <c r="E22" s="201"/>
      <c r="F22" s="201"/>
      <c r="G22" s="201"/>
      <c r="H22" s="201"/>
      <c r="I22" s="201"/>
      <c r="J22" s="201"/>
      <c r="K22" s="215"/>
    </row>
    <row r="23" spans="1:16" x14ac:dyDescent="0.25">
      <c r="A23" s="211" t="s">
        <v>129</v>
      </c>
      <c r="B23" s="212"/>
      <c r="C23" s="212"/>
      <c r="D23" s="212"/>
      <c r="E23" s="212"/>
      <c r="F23" s="212"/>
      <c r="G23" s="201"/>
      <c r="H23" s="201"/>
      <c r="I23" s="201"/>
      <c r="J23" s="201"/>
      <c r="K23" s="213"/>
    </row>
    <row r="24" spans="1:16" x14ac:dyDescent="0.25">
      <c r="A24" s="208" t="s">
        <v>223</v>
      </c>
      <c r="B24" s="180">
        <v>552.83423099999993</v>
      </c>
      <c r="C24" s="181">
        <v>375.86538300000007</v>
      </c>
      <c r="D24" s="181">
        <v>44.584434999999999</v>
      </c>
      <c r="E24" s="182">
        <v>32.015507999999997</v>
      </c>
      <c r="F24" s="214">
        <f t="shared" ref="F24:F29" si="5">B24+C24+D24*1.9+E24</f>
        <v>1045.4255485000001</v>
      </c>
      <c r="G24" s="180">
        <v>20.041857999999934</v>
      </c>
      <c r="H24" s="181">
        <v>42.072602000000074</v>
      </c>
      <c r="I24" s="181">
        <v>3.8245450000000005</v>
      </c>
      <c r="J24" s="182">
        <v>1.3873349999999931</v>
      </c>
      <c r="K24" s="184">
        <f>G24+H24+I24*1.9+J24</f>
        <v>70.768430500000008</v>
      </c>
      <c r="M24" s="185"/>
      <c r="N24" s="185"/>
      <c r="O24" s="185"/>
      <c r="P24" s="185"/>
    </row>
    <row r="25" spans="1:16" x14ac:dyDescent="0.25">
      <c r="A25" s="179" t="s">
        <v>482</v>
      </c>
      <c r="B25" s="186">
        <v>107.28016100000002</v>
      </c>
      <c r="C25" s="187">
        <v>405.53383399999996</v>
      </c>
      <c r="D25" s="187">
        <v>34.321725000000001</v>
      </c>
      <c r="E25" s="188">
        <v>8.4701159999999973</v>
      </c>
      <c r="F25" s="183">
        <f t="shared" si="5"/>
        <v>586.49538849999999</v>
      </c>
      <c r="G25" s="186">
        <v>-21.091634000000226</v>
      </c>
      <c r="H25" s="187">
        <v>-69.057101999999873</v>
      </c>
      <c r="I25" s="187">
        <v>-4.7294669999999996</v>
      </c>
      <c r="J25" s="188">
        <v>-0.65476599999999507</v>
      </c>
      <c r="K25" s="184">
        <f t="shared" ref="K25:K28" si="6">G25+H25+I25*1.9+J25</f>
        <v>-99.789489300000099</v>
      </c>
      <c r="M25" s="185"/>
      <c r="N25" s="185"/>
      <c r="O25" s="185"/>
      <c r="P25" s="185"/>
    </row>
    <row r="26" spans="1:16" x14ac:dyDescent="0.25">
      <c r="A26" s="179" t="s">
        <v>220</v>
      </c>
      <c r="B26" s="186">
        <v>39.246814000000001</v>
      </c>
      <c r="C26" s="187">
        <v>85.81866500000001</v>
      </c>
      <c r="D26" s="187">
        <v>7.4265140000000009</v>
      </c>
      <c r="E26" s="188">
        <v>1.829661</v>
      </c>
      <c r="F26" s="183">
        <f t="shared" si="5"/>
        <v>141.00551659999999</v>
      </c>
      <c r="G26" s="186">
        <v>-2.0005049999999969</v>
      </c>
      <c r="H26" s="187">
        <v>26.072672000000011</v>
      </c>
      <c r="I26" s="187">
        <v>-1.598571999999999</v>
      </c>
      <c r="J26" s="188">
        <v>1.3013110000000001</v>
      </c>
      <c r="K26" s="184">
        <f t="shared" si="6"/>
        <v>22.336191200000016</v>
      </c>
      <c r="M26" s="185"/>
      <c r="N26" s="185"/>
      <c r="O26" s="185"/>
      <c r="P26" s="185"/>
    </row>
    <row r="27" spans="1:16" x14ac:dyDescent="0.25">
      <c r="A27" s="179" t="s">
        <v>221</v>
      </c>
      <c r="B27" s="186">
        <v>71.597324999999998</v>
      </c>
      <c r="C27" s="187">
        <v>142.66287299999999</v>
      </c>
      <c r="D27" s="187">
        <v>6.8276149999999998</v>
      </c>
      <c r="E27" s="188">
        <v>5.0780980000000007</v>
      </c>
      <c r="F27" s="183">
        <f t="shared" si="5"/>
        <v>232.3107645</v>
      </c>
      <c r="G27" s="186">
        <v>18.701119999999989</v>
      </c>
      <c r="H27" s="187">
        <v>1.8463969999999961</v>
      </c>
      <c r="I27" s="187">
        <v>1.8992839999999998</v>
      </c>
      <c r="J27" s="188">
        <v>-1.1260019999999997</v>
      </c>
      <c r="K27" s="184">
        <f t="shared" si="6"/>
        <v>23.030154599999985</v>
      </c>
      <c r="M27" s="185"/>
      <c r="N27" s="185"/>
      <c r="O27" s="185"/>
      <c r="P27" s="185"/>
    </row>
    <row r="28" spans="1:16" x14ac:dyDescent="0.25">
      <c r="A28" s="189" t="s">
        <v>222</v>
      </c>
      <c r="B28" s="186">
        <v>325</v>
      </c>
      <c r="C28" s="187">
        <v>465</v>
      </c>
      <c r="D28" s="187"/>
      <c r="E28" s="188">
        <v>35</v>
      </c>
      <c r="F28" s="209">
        <f t="shared" si="5"/>
        <v>825</v>
      </c>
      <c r="G28" s="190">
        <v>-15</v>
      </c>
      <c r="H28" s="191">
        <v>-10</v>
      </c>
      <c r="I28" s="191">
        <v>0</v>
      </c>
      <c r="J28" s="192">
        <v>0</v>
      </c>
      <c r="K28" s="194">
        <f t="shared" si="6"/>
        <v>-25</v>
      </c>
      <c r="M28" s="185"/>
      <c r="N28" s="185"/>
      <c r="O28" s="185"/>
      <c r="P28" s="185"/>
    </row>
    <row r="29" spans="1:16" x14ac:dyDescent="0.25">
      <c r="A29" s="195" t="s">
        <v>128</v>
      </c>
      <c r="B29" s="196">
        <f>SUM(B24:B28)</f>
        <v>1095.9585309999998</v>
      </c>
      <c r="C29" s="196">
        <f>SUM(C24:C28)</f>
        <v>1474.8807550000001</v>
      </c>
      <c r="D29" s="196">
        <f>SUM(D24:D28)</f>
        <v>93.160288999999992</v>
      </c>
      <c r="E29" s="196">
        <f>SUM(E24:E28)</f>
        <v>82.393383</v>
      </c>
      <c r="F29" s="210">
        <f t="shared" si="5"/>
        <v>2830.2372181000001</v>
      </c>
      <c r="G29" s="198">
        <f>SUM(G24:G28)</f>
        <v>0.6508389999996993</v>
      </c>
      <c r="H29" s="196">
        <f>SUM(H24:H28)</f>
        <v>-9.0654309999997906</v>
      </c>
      <c r="I29" s="196">
        <f>SUM(I24:I28)</f>
        <v>-0.60420999999999836</v>
      </c>
      <c r="J29" s="199">
        <f>SUM(J24:J28)</f>
        <v>0.90787799999999841</v>
      </c>
      <c r="K29" s="200">
        <f>SUM(K24:K28)</f>
        <v>-8.6547130000000898</v>
      </c>
      <c r="L29" s="37"/>
    </row>
    <row r="30" spans="1:16" x14ac:dyDescent="0.25">
      <c r="A30" s="179"/>
      <c r="B30" s="201"/>
      <c r="C30" s="201"/>
      <c r="D30" s="201"/>
      <c r="E30" s="201"/>
      <c r="F30" s="201"/>
      <c r="G30" s="201"/>
      <c r="H30" s="201"/>
      <c r="I30" s="201"/>
      <c r="J30" s="201"/>
      <c r="K30" s="215"/>
    </row>
    <row r="31" spans="1:16" x14ac:dyDescent="0.25">
      <c r="A31" s="211" t="s">
        <v>130</v>
      </c>
      <c r="B31" s="212"/>
      <c r="C31" s="212"/>
      <c r="D31" s="212"/>
      <c r="E31" s="212"/>
      <c r="F31" s="212"/>
      <c r="G31" s="216"/>
      <c r="H31" s="216"/>
      <c r="I31" s="216"/>
      <c r="J31" s="216"/>
      <c r="K31" s="213"/>
    </row>
    <row r="32" spans="1:16" x14ac:dyDescent="0.25">
      <c r="A32" s="208" t="s">
        <v>223</v>
      </c>
      <c r="B32" s="180">
        <v>0</v>
      </c>
      <c r="C32" s="181">
        <v>29.310755999999998</v>
      </c>
      <c r="D32" s="181">
        <v>1.4899420000000001</v>
      </c>
      <c r="E32" s="182">
        <v>5.0461670000000005</v>
      </c>
      <c r="F32" s="217">
        <f>B32+C32+D32*1.9+E32</f>
        <v>37.187812800000003</v>
      </c>
      <c r="G32" s="186">
        <v>0</v>
      </c>
      <c r="H32" s="187">
        <v>5.2236839999999987</v>
      </c>
      <c r="I32" s="187">
        <v>0.25611800000000007</v>
      </c>
      <c r="J32" s="188">
        <v>0.8061550000000004</v>
      </c>
      <c r="K32" s="184">
        <f>G32+H32+I32*1.9+J32</f>
        <v>6.5164631999999996</v>
      </c>
      <c r="M32" s="185"/>
      <c r="N32" s="185"/>
      <c r="O32" s="185"/>
      <c r="P32" s="185"/>
    </row>
    <row r="33" spans="1:49" x14ac:dyDescent="0.25">
      <c r="A33" s="179" t="s">
        <v>482</v>
      </c>
      <c r="B33" s="186">
        <v>28.5002</v>
      </c>
      <c r="C33" s="187">
        <v>189.43238399999998</v>
      </c>
      <c r="D33" s="187">
        <v>5.9798160000000005</v>
      </c>
      <c r="E33" s="188">
        <v>21.050467000000001</v>
      </c>
      <c r="F33" s="218">
        <f>B33+C33+D33*1.9+E33</f>
        <v>250.34470139999999</v>
      </c>
      <c r="G33" s="186">
        <v>-1.7064599999999999</v>
      </c>
      <c r="H33" s="187">
        <v>-18.869304000000028</v>
      </c>
      <c r="I33" s="187">
        <v>-0.44557299999999955</v>
      </c>
      <c r="J33" s="188">
        <v>-3.8552350000000004</v>
      </c>
      <c r="K33" s="184">
        <f t="shared" ref="K33:K36" si="7">G33+H33+I33*1.9+J33</f>
        <v>-25.277587700000026</v>
      </c>
      <c r="M33" s="185"/>
      <c r="N33" s="185"/>
      <c r="O33" s="185"/>
      <c r="P33" s="185"/>
    </row>
    <row r="34" spans="1:49" x14ac:dyDescent="0.25">
      <c r="A34" s="179" t="s">
        <v>220</v>
      </c>
      <c r="B34" s="186">
        <v>2.61</v>
      </c>
      <c r="C34" s="187">
        <v>18.28753</v>
      </c>
      <c r="D34" s="187">
        <v>0.61405399999999999</v>
      </c>
      <c r="E34" s="188">
        <v>1.191192</v>
      </c>
      <c r="F34" s="218">
        <f>B34+C34+D34*1.9+E34</f>
        <v>23.255424600000001</v>
      </c>
      <c r="G34" s="186">
        <v>2.4099999999999997</v>
      </c>
      <c r="H34" s="187">
        <v>6.3323910000000012</v>
      </c>
      <c r="I34" s="187">
        <v>2.1869000000000027E-2</v>
      </c>
      <c r="J34" s="188">
        <v>-0.69176899999999986</v>
      </c>
      <c r="K34" s="184">
        <f t="shared" si="7"/>
        <v>8.0921731000000001</v>
      </c>
      <c r="M34" s="185"/>
      <c r="N34" s="185"/>
      <c r="O34" s="185"/>
      <c r="P34" s="185"/>
    </row>
    <row r="35" spans="1:49" x14ac:dyDescent="0.25">
      <c r="A35" s="179" t="s">
        <v>221</v>
      </c>
      <c r="B35" s="186">
        <v>147.39331000000001</v>
      </c>
      <c r="C35" s="187">
        <v>69.005211000000003</v>
      </c>
      <c r="D35" s="187">
        <v>0.60899999999999999</v>
      </c>
      <c r="E35" s="188">
        <v>0.58699999999999997</v>
      </c>
      <c r="F35" s="218">
        <f>B35+C35+D35*1.9+E35</f>
        <v>218.14262100000002</v>
      </c>
      <c r="G35" s="186">
        <v>29.643310000000014</v>
      </c>
      <c r="H35" s="187">
        <v>17.591721</v>
      </c>
      <c r="I35" s="187">
        <v>0</v>
      </c>
      <c r="J35" s="188">
        <v>-0.23799999999999999</v>
      </c>
      <c r="K35" s="184">
        <f t="shared" si="7"/>
        <v>46.997031000000014</v>
      </c>
      <c r="M35" s="185"/>
      <c r="N35" s="185"/>
      <c r="O35" s="185"/>
      <c r="P35" s="185"/>
    </row>
    <row r="36" spans="1:49" ht="15.75" thickBot="1" x14ac:dyDescent="0.3">
      <c r="A36" s="336" t="s">
        <v>222</v>
      </c>
      <c r="B36" s="337">
        <v>410</v>
      </c>
      <c r="C36" s="338">
        <v>740</v>
      </c>
      <c r="D36" s="338"/>
      <c r="E36" s="339">
        <v>60</v>
      </c>
      <c r="F36" s="340">
        <f>B36+C36+D36*1.9+E36</f>
        <v>1210</v>
      </c>
      <c r="G36" s="337">
        <v>-40</v>
      </c>
      <c r="H36" s="338">
        <v>-25</v>
      </c>
      <c r="I36" s="338">
        <v>0</v>
      </c>
      <c r="J36" s="339">
        <v>0</v>
      </c>
      <c r="K36" s="341">
        <f t="shared" si="7"/>
        <v>-65</v>
      </c>
      <c r="M36" s="185"/>
      <c r="N36" s="185"/>
      <c r="O36" s="185"/>
      <c r="P36" s="185"/>
    </row>
    <row r="37" spans="1:49" ht="15.75" thickBot="1" x14ac:dyDescent="0.3">
      <c r="A37" s="332" t="s">
        <v>128</v>
      </c>
      <c r="B37" s="333">
        <f t="shared" ref="B37:K37" si="8">SUM(B32:B36)</f>
        <v>588.50351000000001</v>
      </c>
      <c r="C37" s="334">
        <f t="shared" si="8"/>
        <v>1046.035881</v>
      </c>
      <c r="D37" s="334">
        <f t="shared" si="8"/>
        <v>8.692812</v>
      </c>
      <c r="E37" s="335">
        <f t="shared" si="8"/>
        <v>87.874825999999999</v>
      </c>
      <c r="F37" s="333">
        <f t="shared" si="8"/>
        <v>1738.9305598000001</v>
      </c>
      <c r="G37" s="333">
        <f t="shared" si="8"/>
        <v>-9.6531499999999859</v>
      </c>
      <c r="H37" s="334">
        <f t="shared" si="8"/>
        <v>-14.721508000000028</v>
      </c>
      <c r="I37" s="334">
        <f t="shared" si="8"/>
        <v>-0.16758599999999946</v>
      </c>
      <c r="J37" s="335">
        <f t="shared" si="8"/>
        <v>-3.9788489999999999</v>
      </c>
      <c r="K37" s="219">
        <f t="shared" si="8"/>
        <v>-28.671920400000012</v>
      </c>
      <c r="L37" s="37"/>
    </row>
    <row r="38" spans="1:49" x14ac:dyDescent="0.25">
      <c r="A38" s="345"/>
      <c r="B38" s="220"/>
      <c r="C38" s="220"/>
      <c r="D38" s="220"/>
      <c r="E38" s="220"/>
      <c r="F38" s="220"/>
      <c r="G38" s="221"/>
      <c r="H38" s="221"/>
      <c r="I38" s="222"/>
      <c r="J38" s="222"/>
      <c r="K38" s="222"/>
    </row>
    <row r="39" spans="1:49" s="223" customFormat="1" x14ac:dyDescent="0.25">
      <c r="A39" s="352" t="s">
        <v>484</v>
      </c>
      <c r="B39" s="352"/>
      <c r="C39" s="35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223" customFormat="1" x14ac:dyDescent="0.25">
      <c r="A40" s="352" t="s">
        <v>485</v>
      </c>
      <c r="B40" s="352"/>
      <c r="C40" s="35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223" customFormat="1" x14ac:dyDescent="0.25">
      <c r="A41" s="352" t="s">
        <v>486</v>
      </c>
      <c r="B41" s="352"/>
      <c r="C41" s="352"/>
      <c r="D41" s="352"/>
      <c r="E41" s="352"/>
      <c r="F41" s="352"/>
      <c r="G41" s="35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I5" sqref="I5:M5"/>
    </sheetView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1.7109375" style="3" customWidth="1"/>
    <col min="4" max="4" width="11.42578125" style="3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ht="15.75" x14ac:dyDescent="0.25">
      <c r="A1" s="427" t="s">
        <v>584</v>
      </c>
      <c r="B1" s="161"/>
      <c r="C1" s="161"/>
    </row>
    <row r="2" spans="1:13" ht="15.75" x14ac:dyDescent="0.25">
      <c r="A2" s="428" t="s">
        <v>585</v>
      </c>
    </row>
    <row r="3" spans="1:13" x14ac:dyDescent="0.25">
      <c r="A3" s="161"/>
    </row>
    <row r="4" spans="1:13" ht="15.75" thickBot="1" x14ac:dyDescent="0.3"/>
    <row r="5" spans="1:13" ht="15" customHeight="1" x14ac:dyDescent="0.25">
      <c r="A5" s="172"/>
      <c r="B5" s="2"/>
      <c r="C5" s="1"/>
      <c r="D5" s="440" t="s">
        <v>586</v>
      </c>
      <c r="E5" s="441"/>
      <c r="F5" s="441"/>
      <c r="G5" s="441"/>
      <c r="H5" s="442"/>
      <c r="I5" s="443" t="s">
        <v>675</v>
      </c>
      <c r="J5" s="444"/>
      <c r="K5" s="444"/>
      <c r="L5" s="444"/>
      <c r="M5" s="445"/>
    </row>
    <row r="6" spans="1:13" ht="24" x14ac:dyDescent="0.25">
      <c r="A6" s="173" t="s">
        <v>423</v>
      </c>
      <c r="B6" s="370" t="s">
        <v>442</v>
      </c>
      <c r="C6" s="162"/>
      <c r="D6" s="115" t="s">
        <v>420</v>
      </c>
      <c r="E6" s="135" t="s">
        <v>421</v>
      </c>
      <c r="F6" s="135" t="s">
        <v>2</v>
      </c>
      <c r="G6" s="135" t="s">
        <v>516</v>
      </c>
      <c r="H6" s="136" t="s">
        <v>3</v>
      </c>
      <c r="I6" s="115" t="s">
        <v>420</v>
      </c>
      <c r="J6" s="135" t="s">
        <v>421</v>
      </c>
      <c r="K6" s="135" t="s">
        <v>2</v>
      </c>
      <c r="L6" s="135" t="s">
        <v>516</v>
      </c>
      <c r="M6" s="141" t="s">
        <v>3</v>
      </c>
    </row>
    <row r="7" spans="1:13" ht="33.75" x14ac:dyDescent="0.25">
      <c r="A7" s="363"/>
      <c r="B7" s="164"/>
      <c r="C7" s="163"/>
      <c r="D7" s="137" t="s">
        <v>120</v>
      </c>
      <c r="E7" s="365" t="s">
        <v>437</v>
      </c>
      <c r="F7" s="138" t="s">
        <v>4</v>
      </c>
      <c r="G7" s="139" t="s">
        <v>120</v>
      </c>
      <c r="H7" s="140" t="s">
        <v>120</v>
      </c>
      <c r="I7" s="137" t="s">
        <v>121</v>
      </c>
      <c r="J7" s="365" t="s">
        <v>524</v>
      </c>
      <c r="K7" s="138" t="s">
        <v>4</v>
      </c>
      <c r="L7" s="139" t="s">
        <v>122</v>
      </c>
      <c r="M7" s="142" t="s">
        <v>122</v>
      </c>
    </row>
    <row r="8" spans="1:13" x14ac:dyDescent="0.25">
      <c r="A8" s="362" t="s">
        <v>119</v>
      </c>
      <c r="B8" s="8"/>
      <c r="C8" s="4" t="s">
        <v>427</v>
      </c>
      <c r="D8" s="7"/>
      <c r="E8" s="8"/>
      <c r="F8" s="5"/>
      <c r="G8" s="6"/>
      <c r="H8" s="4"/>
      <c r="I8" s="116"/>
      <c r="J8" s="117"/>
      <c r="K8" s="117"/>
      <c r="L8" s="117"/>
      <c r="M8" s="151"/>
    </row>
    <row r="9" spans="1:13" ht="15.75" x14ac:dyDescent="0.25">
      <c r="A9" s="364" t="s">
        <v>422</v>
      </c>
      <c r="B9" s="165">
        <v>0</v>
      </c>
      <c r="C9" s="9" t="s">
        <v>425</v>
      </c>
      <c r="D9" s="126">
        <v>3984.8147239999989</v>
      </c>
      <c r="E9" s="126">
        <v>1983.1305580000001</v>
      </c>
      <c r="F9" s="126">
        <v>169.61351200000004</v>
      </c>
      <c r="G9" s="126">
        <v>111.24117999999999</v>
      </c>
      <c r="H9" s="145">
        <f>D9+E9+F9*1.9+G9</f>
        <v>6401.4521347999989</v>
      </c>
      <c r="I9" s="118">
        <v>88.08725099999856</v>
      </c>
      <c r="J9" s="119">
        <v>108.93759499999965</v>
      </c>
      <c r="K9" s="119">
        <v>9.7382460000000037</v>
      </c>
      <c r="L9" s="119">
        <v>3.079806999999974</v>
      </c>
      <c r="M9" s="152">
        <f>I9+J9+K9*1.9+L9</f>
        <v>218.60732039999817</v>
      </c>
    </row>
    <row r="10" spans="1:13" ht="30" customHeight="1" x14ac:dyDescent="0.25">
      <c r="A10" s="437" t="s">
        <v>426</v>
      </c>
      <c r="B10" s="166">
        <v>1</v>
      </c>
      <c r="C10" s="10" t="s">
        <v>430</v>
      </c>
      <c r="D10" s="127">
        <v>585.53015300000152</v>
      </c>
      <c r="E10" s="128">
        <v>1369.7297350000006</v>
      </c>
      <c r="F10" s="128">
        <v>93.599863000000056</v>
      </c>
      <c r="G10" s="128">
        <v>25.173200000000065</v>
      </c>
      <c r="H10" s="146">
        <f t="shared" ref="H10:H13" si="0">D10+E10+F10*1.9+G10</f>
        <v>2158.2728277000024</v>
      </c>
      <c r="I10" s="120">
        <v>-13.53318199999967</v>
      </c>
      <c r="J10" s="121">
        <v>-67.022339999999303</v>
      </c>
      <c r="K10" s="121">
        <v>-10.108404000000064</v>
      </c>
      <c r="L10" s="121">
        <v>-4.9488439999999372</v>
      </c>
      <c r="M10" s="153">
        <f>I10+J10+K10*1.9+L10</f>
        <v>-104.71033359999903</v>
      </c>
    </row>
    <row r="11" spans="1:13" ht="15.75" x14ac:dyDescent="0.25">
      <c r="A11" s="438"/>
      <c r="B11" s="167">
        <v>2</v>
      </c>
      <c r="C11" s="11" t="s">
        <v>431</v>
      </c>
      <c r="D11" s="129">
        <v>189.43445700000001</v>
      </c>
      <c r="E11" s="130">
        <v>200.39831799999993</v>
      </c>
      <c r="F11" s="130">
        <v>11.111103999999999</v>
      </c>
      <c r="G11" s="130">
        <v>5.8458889999999997</v>
      </c>
      <c r="H11" s="147">
        <f t="shared" si="0"/>
        <v>416.78976159999996</v>
      </c>
      <c r="I11" s="118">
        <v>-34.354368999999991</v>
      </c>
      <c r="J11" s="119">
        <v>-16.585403000000071</v>
      </c>
      <c r="K11" s="119">
        <v>-3.4617330000000006</v>
      </c>
      <c r="L11" s="119">
        <v>0.27694300000000016</v>
      </c>
      <c r="M11" s="152">
        <f>I11+J11+K11*1.9+L11</f>
        <v>-57.24012170000006</v>
      </c>
    </row>
    <row r="12" spans="1:13" ht="26.25" x14ac:dyDescent="0.25">
      <c r="A12" s="439"/>
      <c r="B12" s="166" t="s">
        <v>5</v>
      </c>
      <c r="C12" s="366" t="s">
        <v>439</v>
      </c>
      <c r="D12" s="131">
        <v>11.329066999999998</v>
      </c>
      <c r="E12" s="126">
        <v>352.22971299999995</v>
      </c>
      <c r="F12" s="126">
        <v>11.762118000000001</v>
      </c>
      <c r="G12" s="126">
        <v>1.06E-4</v>
      </c>
      <c r="H12" s="148">
        <f t="shared" si="0"/>
        <v>385.90691019999997</v>
      </c>
      <c r="I12" s="122">
        <v>-0.18488999999999933</v>
      </c>
      <c r="J12" s="123">
        <v>-42.543215000000089</v>
      </c>
      <c r="K12" s="123">
        <v>1.5030760000000001</v>
      </c>
      <c r="L12" s="123">
        <v>-3.847534</v>
      </c>
      <c r="M12" s="154">
        <f>I12+J12+K12*1.9+L12</f>
        <v>-43.719794600000085</v>
      </c>
    </row>
    <row r="13" spans="1:13" ht="15.75" x14ac:dyDescent="0.25">
      <c r="A13" s="174"/>
      <c r="B13" s="168"/>
      <c r="C13" s="12" t="s">
        <v>428</v>
      </c>
      <c r="D13" s="132">
        <f>SUM(D10:D12)</f>
        <v>786.29367700000159</v>
      </c>
      <c r="E13" s="132">
        <f t="shared" ref="E13:G13" si="1">SUM(E10:E12)</f>
        <v>1922.3577660000005</v>
      </c>
      <c r="F13" s="132">
        <f t="shared" si="1"/>
        <v>116.47308500000005</v>
      </c>
      <c r="G13" s="132">
        <f t="shared" si="1"/>
        <v>31.019195000000064</v>
      </c>
      <c r="H13" s="145">
        <f t="shared" si="0"/>
        <v>2960.9694995000018</v>
      </c>
      <c r="I13" s="118">
        <f>SUM(I10:I12)</f>
        <v>-48.072440999999657</v>
      </c>
      <c r="J13" s="119">
        <f>SUM(J10:J12)</f>
        <v>-126.15095799999946</v>
      </c>
      <c r="K13" s="119">
        <f>SUM(K10:K12)</f>
        <v>-12.067061000000065</v>
      </c>
      <c r="L13" s="119">
        <f>SUM(L10:L12)</f>
        <v>-8.5194349999999375</v>
      </c>
      <c r="M13" s="152">
        <f>SUM(M10:M12)</f>
        <v>-205.67024989999916</v>
      </c>
    </row>
    <row r="14" spans="1:13" ht="15.75" customHeight="1" x14ac:dyDescent="0.25">
      <c r="A14" s="437" t="s">
        <v>424</v>
      </c>
      <c r="B14" s="166">
        <v>4</v>
      </c>
      <c r="C14" s="366" t="s">
        <v>432</v>
      </c>
      <c r="D14" s="127">
        <v>106.14228500000002</v>
      </c>
      <c r="E14" s="128">
        <v>64.554932999999977</v>
      </c>
      <c r="F14" s="128">
        <v>6.7306939999999988</v>
      </c>
      <c r="G14" s="128">
        <v>1.130144</v>
      </c>
      <c r="H14" s="146">
        <f>D14+E14+F14*1.9+G14</f>
        <v>184.61568059999999</v>
      </c>
      <c r="I14" s="120">
        <v>-28.950496999999956</v>
      </c>
      <c r="J14" s="121">
        <v>7.8661979999999758</v>
      </c>
      <c r="K14" s="121">
        <v>-1.4590910000000017</v>
      </c>
      <c r="L14" s="121">
        <v>-1.8167999999999962E-2</v>
      </c>
      <c r="M14" s="153">
        <f>I14+J14+K14*1.9+L14</f>
        <v>-23.874739899999984</v>
      </c>
    </row>
    <row r="15" spans="1:13" ht="26.25" x14ac:dyDescent="0.25">
      <c r="A15" s="438"/>
      <c r="B15" s="166">
        <v>5</v>
      </c>
      <c r="C15" s="366" t="s">
        <v>517</v>
      </c>
      <c r="D15" s="129">
        <v>210.64749</v>
      </c>
      <c r="E15" s="130">
        <v>151.80509099999998</v>
      </c>
      <c r="F15" s="130">
        <v>11.503472999999996</v>
      </c>
      <c r="G15" s="130">
        <v>1.9193390000000001</v>
      </c>
      <c r="H15" s="147">
        <f t="shared" ref="H15:H24" si="2">D15+E15+F15*1.9+G15</f>
        <v>386.2285187</v>
      </c>
      <c r="I15" s="118">
        <v>23.085653000000036</v>
      </c>
      <c r="J15" s="119">
        <v>24.588151999999937</v>
      </c>
      <c r="K15" s="119">
        <v>-2.1260660000000051</v>
      </c>
      <c r="L15" s="119">
        <v>0.1857270000000002</v>
      </c>
      <c r="M15" s="152">
        <f>I15+J15+K15*1.9+L15</f>
        <v>43.820006599999964</v>
      </c>
    </row>
    <row r="16" spans="1:13" ht="26.25" x14ac:dyDescent="0.25">
      <c r="A16" s="438"/>
      <c r="B16" s="166" t="s">
        <v>6</v>
      </c>
      <c r="C16" s="366" t="s">
        <v>433</v>
      </c>
      <c r="D16" s="129">
        <v>10.948537999999999</v>
      </c>
      <c r="E16" s="130">
        <v>1.3954089999999999</v>
      </c>
      <c r="F16" s="130">
        <v>0.22038099999999999</v>
      </c>
      <c r="G16" s="130">
        <v>0</v>
      </c>
      <c r="H16" s="147">
        <f t="shared" si="2"/>
        <v>12.7626709</v>
      </c>
      <c r="I16" s="118">
        <v>-3.5957919999999994</v>
      </c>
      <c r="J16" s="119">
        <v>0.26975599999999988</v>
      </c>
      <c r="K16" s="119">
        <v>2.1822000000000008E-2</v>
      </c>
      <c r="L16" s="119">
        <v>0</v>
      </c>
      <c r="M16" s="152">
        <f>I16+J16+K16*1.9+L16</f>
        <v>-3.2845741999999993</v>
      </c>
    </row>
    <row r="17" spans="1:13" ht="26.25" x14ac:dyDescent="0.25">
      <c r="A17" s="438"/>
      <c r="B17" s="165" t="s">
        <v>7</v>
      </c>
      <c r="C17" s="366" t="s">
        <v>434</v>
      </c>
      <c r="D17" s="131">
        <v>165</v>
      </c>
      <c r="E17" s="126">
        <v>70</v>
      </c>
      <c r="F17" s="126"/>
      <c r="G17" s="126"/>
      <c r="H17" s="148">
        <f t="shared" si="2"/>
        <v>235</v>
      </c>
      <c r="I17" s="118">
        <v>10</v>
      </c>
      <c r="J17" s="119">
        <v>-20</v>
      </c>
      <c r="K17" s="119">
        <v>0</v>
      </c>
      <c r="L17" s="119">
        <v>0</v>
      </c>
      <c r="M17" s="152">
        <f>I17+J17+K17*1.9+L17</f>
        <v>-10</v>
      </c>
    </row>
    <row r="18" spans="1:13" ht="26.25" x14ac:dyDescent="0.25">
      <c r="A18" s="438"/>
      <c r="B18" s="169"/>
      <c r="C18" s="367" t="s">
        <v>480</v>
      </c>
      <c r="D18" s="132">
        <f>SUM(D14:D17)</f>
        <v>492.73831300000001</v>
      </c>
      <c r="E18" s="132">
        <f>SUM(E14:E17)</f>
        <v>287.75543299999993</v>
      </c>
      <c r="F18" s="132">
        <f>SUM(F14:F17)</f>
        <v>18.454547999999996</v>
      </c>
      <c r="G18" s="132">
        <f>SUM(G14:G17)</f>
        <v>3.0494830000000004</v>
      </c>
      <c r="H18" s="149">
        <f t="shared" si="2"/>
        <v>818.60687019999989</v>
      </c>
      <c r="I18" s="124">
        <f>SUM(I14:I17)</f>
        <v>0.53936400000008078</v>
      </c>
      <c r="J18" s="125">
        <f>SUM(J14:J17)</f>
        <v>12.724105999999914</v>
      </c>
      <c r="K18" s="125">
        <f>SUM(K14:K17)</f>
        <v>-3.5633350000000066</v>
      </c>
      <c r="L18" s="125">
        <f>SUM(L14:L17)</f>
        <v>0.16755900000000024</v>
      </c>
      <c r="M18" s="155">
        <f>SUM(M14:M17)</f>
        <v>6.6606924999999819</v>
      </c>
    </row>
    <row r="19" spans="1:13" ht="15.75" x14ac:dyDescent="0.25">
      <c r="A19" s="438"/>
      <c r="B19" s="170"/>
      <c r="C19" s="13" t="s">
        <v>429</v>
      </c>
      <c r="D19" s="129"/>
      <c r="E19" s="130"/>
      <c r="F19" s="130"/>
      <c r="G19" s="130"/>
      <c r="H19" s="147"/>
      <c r="I19" s="120" t="s">
        <v>66</v>
      </c>
      <c r="J19" s="121"/>
      <c r="K19" s="121"/>
      <c r="L19" s="121"/>
      <c r="M19" s="153"/>
    </row>
    <row r="20" spans="1:13" ht="15.75" x14ac:dyDescent="0.25">
      <c r="A20" s="438"/>
      <c r="B20" s="166">
        <v>4</v>
      </c>
      <c r="C20" s="11" t="s">
        <v>432</v>
      </c>
      <c r="D20" s="129">
        <v>547.93235100000004</v>
      </c>
      <c r="E20" s="130">
        <v>98.137124999999997</v>
      </c>
      <c r="F20" s="130">
        <v>11.768654</v>
      </c>
      <c r="G20" s="130">
        <v>2.5195479999999999</v>
      </c>
      <c r="H20" s="147">
        <f>D20+E20+F20*1.9+G20</f>
        <v>670.94946660000005</v>
      </c>
      <c r="I20" s="118">
        <v>36.779133999999999</v>
      </c>
      <c r="J20" s="119">
        <v>-0.49136100000001193</v>
      </c>
      <c r="K20" s="119">
        <v>2.1549370000000003</v>
      </c>
      <c r="L20" s="119">
        <v>9.4800000000017093E-4</v>
      </c>
      <c r="M20" s="152">
        <f>I20+J20+K20*1.9+L20</f>
        <v>40.383101299999986</v>
      </c>
    </row>
    <row r="21" spans="1:13" ht="26.25" x14ac:dyDescent="0.25">
      <c r="A21" s="438"/>
      <c r="B21" s="166">
        <v>5</v>
      </c>
      <c r="C21" s="366" t="s">
        <v>435</v>
      </c>
      <c r="D21" s="129">
        <v>93.704083999999966</v>
      </c>
      <c r="E21" s="130">
        <v>154.715745</v>
      </c>
      <c r="F21" s="130">
        <v>4.8175540000000012</v>
      </c>
      <c r="G21" s="130">
        <v>3.8059000000000003</v>
      </c>
      <c r="H21" s="147">
        <f>D21+E21+F21*1.9+G21</f>
        <v>261.37908159999995</v>
      </c>
      <c r="I21" s="118">
        <v>34.695889999999963</v>
      </c>
      <c r="J21" s="119">
        <v>18.166141999999979</v>
      </c>
      <c r="K21" s="119">
        <v>1.3980570000000014</v>
      </c>
      <c r="L21" s="119">
        <v>-1.4382279999999996</v>
      </c>
      <c r="M21" s="152">
        <f t="shared" ref="M21:M22" si="3">I21+J21+K21*1.9+L21</f>
        <v>54.080112299999946</v>
      </c>
    </row>
    <row r="22" spans="1:13" ht="26.25" x14ac:dyDescent="0.25">
      <c r="A22" s="439"/>
      <c r="B22" s="165" t="s">
        <v>6</v>
      </c>
      <c r="C22" s="366" t="s">
        <v>479</v>
      </c>
      <c r="D22" s="131">
        <v>91.14994200000001</v>
      </c>
      <c r="E22" s="126">
        <v>84.197454000000008</v>
      </c>
      <c r="F22" s="126">
        <v>0.9737070000000001</v>
      </c>
      <c r="G22" s="126">
        <v>11.405399999999998</v>
      </c>
      <c r="H22" s="148">
        <f>D22+E22+F22*1.9+G22</f>
        <v>188.6028393</v>
      </c>
      <c r="I22" s="122">
        <v>-17.82029</v>
      </c>
      <c r="J22" s="123">
        <v>-10.867014000000012</v>
      </c>
      <c r="K22" s="123">
        <v>-0.24629299999999987</v>
      </c>
      <c r="L22" s="123">
        <v>-0.60405000000000442</v>
      </c>
      <c r="M22" s="152">
        <f t="shared" si="3"/>
        <v>-29.759310700000015</v>
      </c>
    </row>
    <row r="23" spans="1:13" ht="26.25" x14ac:dyDescent="0.25">
      <c r="A23" s="174"/>
      <c r="B23" s="169"/>
      <c r="C23" s="367" t="s">
        <v>481</v>
      </c>
      <c r="D23" s="132">
        <f>SUM(D20:D22)</f>
        <v>732.78637700000002</v>
      </c>
      <c r="E23" s="132">
        <f>SUM(E20:E22)</f>
        <v>337.05032399999999</v>
      </c>
      <c r="F23" s="132">
        <f>SUM(F20:F22)</f>
        <v>17.559915</v>
      </c>
      <c r="G23" s="132">
        <f>SUM(G20:G22)</f>
        <v>17.730847999999998</v>
      </c>
      <c r="H23" s="149">
        <f t="shared" si="2"/>
        <v>1120.9313874999998</v>
      </c>
      <c r="I23" s="124">
        <f>SUM(I20:I22)</f>
        <v>53.654733999999962</v>
      </c>
      <c r="J23" s="125">
        <f>SUM(J20:J22)</f>
        <v>6.8077669999999557</v>
      </c>
      <c r="K23" s="125">
        <f>SUM(K20:K22)</f>
        <v>3.3067010000000021</v>
      </c>
      <c r="L23" s="125">
        <f>SUM(L20:L22)</f>
        <v>-2.0413300000000039</v>
      </c>
      <c r="M23" s="155">
        <f>SUM(M20:M22)</f>
        <v>64.703902899999918</v>
      </c>
    </row>
    <row r="24" spans="1:13" ht="60.75" customHeight="1" x14ac:dyDescent="0.25">
      <c r="A24" s="369" t="s">
        <v>440</v>
      </c>
      <c r="B24" s="165" t="s">
        <v>8</v>
      </c>
      <c r="C24" s="373" t="s">
        <v>448</v>
      </c>
      <c r="D24" s="131">
        <v>1265</v>
      </c>
      <c r="E24" s="126">
        <v>1450</v>
      </c>
      <c r="F24" s="126"/>
      <c r="G24" s="126">
        <v>120</v>
      </c>
      <c r="H24" s="148">
        <f t="shared" si="2"/>
        <v>2835</v>
      </c>
      <c r="I24" s="122">
        <v>-65</v>
      </c>
      <c r="J24" s="123">
        <v>-40</v>
      </c>
      <c r="K24" s="123">
        <v>0</v>
      </c>
      <c r="L24" s="123">
        <v>0</v>
      </c>
      <c r="M24" s="154">
        <f>I24+J24+K24*1.9+L24</f>
        <v>-105</v>
      </c>
    </row>
    <row r="25" spans="1:13" s="161" customFormat="1" ht="15.75" x14ac:dyDescent="0.25">
      <c r="A25" s="173"/>
      <c r="B25" s="170"/>
      <c r="C25" s="14" t="s">
        <v>436</v>
      </c>
      <c r="D25" s="157">
        <f>D9+D13+D18+D23+D24</f>
        <v>7261.6330910000006</v>
      </c>
      <c r="E25" s="158">
        <f>E9+E13+E18+E23+E24</f>
        <v>5980.2940810000009</v>
      </c>
      <c r="F25" s="158">
        <f>F9+F13+F18+F23+F24</f>
        <v>322.10106000000007</v>
      </c>
      <c r="G25" s="158">
        <f>G9+G13+G18+G23+G24</f>
        <v>283.04070600000006</v>
      </c>
      <c r="H25" s="147">
        <f>D25+E25+F25*1.9+G25</f>
        <v>14136.959892000001</v>
      </c>
      <c r="I25" s="159">
        <f>I9+I13+I18+I23+I24</f>
        <v>29.208907999998942</v>
      </c>
      <c r="J25" s="160">
        <f>J9+J13+J18+J23+J24</f>
        <v>-37.681489999999947</v>
      </c>
      <c r="K25" s="160">
        <f>K9+K13+K18+K23+K24</f>
        <v>-2.5854490000000654</v>
      </c>
      <c r="L25" s="160">
        <f>L9+L13+L18+L23+L24</f>
        <v>-7.3133989999999667</v>
      </c>
      <c r="M25" s="153">
        <f>M9+M13+M18+M23+M24</f>
        <v>-20.698334100001091</v>
      </c>
    </row>
    <row r="26" spans="1:13" ht="27" thickBot="1" x14ac:dyDescent="0.3">
      <c r="A26" s="175"/>
      <c r="B26" s="171"/>
      <c r="C26" s="368" t="s">
        <v>438</v>
      </c>
      <c r="D26" s="133">
        <f t="shared" ref="D26:M26" si="4">D25-D9</f>
        <v>3276.8183670000017</v>
      </c>
      <c r="E26" s="134">
        <f t="shared" si="4"/>
        <v>3997.1635230000011</v>
      </c>
      <c r="F26" s="134">
        <f t="shared" si="4"/>
        <v>152.48754800000003</v>
      </c>
      <c r="G26" s="134">
        <f t="shared" si="4"/>
        <v>171.79952600000007</v>
      </c>
      <c r="H26" s="150">
        <f t="shared" si="4"/>
        <v>7735.5077572000018</v>
      </c>
      <c r="I26" s="143">
        <f t="shared" si="4"/>
        <v>-58.878342999999617</v>
      </c>
      <c r="J26" s="144">
        <f t="shared" si="4"/>
        <v>-146.61908499999959</v>
      </c>
      <c r="K26" s="144">
        <f t="shared" si="4"/>
        <v>-12.323695000000068</v>
      </c>
      <c r="L26" s="144">
        <f t="shared" si="4"/>
        <v>-10.393205999999941</v>
      </c>
      <c r="M26" s="156">
        <f t="shared" si="4"/>
        <v>-239.30565449999926</v>
      </c>
    </row>
    <row r="27" spans="1:13" x14ac:dyDescent="0.25">
      <c r="A27" s="114" t="s">
        <v>447</v>
      </c>
    </row>
    <row r="28" spans="1:13" ht="21" x14ac:dyDescent="0.35">
      <c r="E28" s="15"/>
      <c r="F28" s="15"/>
      <c r="G28" s="15"/>
      <c r="H28" s="15"/>
    </row>
    <row r="32" spans="1:13" x14ac:dyDescent="0.25">
      <c r="C32" s="113"/>
      <c r="D32" s="113"/>
      <c r="E32" s="113"/>
      <c r="F32" s="113"/>
    </row>
    <row r="33" spans="3:7" x14ac:dyDescent="0.25">
      <c r="C33" s="112"/>
      <c r="D33" s="176"/>
      <c r="E33" s="112"/>
      <c r="F33" s="112"/>
    </row>
    <row r="34" spans="3:7" x14ac:dyDescent="0.25">
      <c r="D34" s="114"/>
    </row>
    <row r="35" spans="3:7" x14ac:dyDescent="0.25">
      <c r="D35" s="114"/>
    </row>
    <row r="36" spans="3:7" x14ac:dyDescent="0.25">
      <c r="C36" s="113"/>
      <c r="D36" s="178"/>
      <c r="E36" s="177"/>
      <c r="F36" s="113"/>
      <c r="G36" s="114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" sqref="B1"/>
    </sheetView>
  </sheetViews>
  <sheetFormatPr baseColWidth="10" defaultColWidth="11.42578125" defaultRowHeight="12" x14ac:dyDescent="0.2"/>
  <cols>
    <col min="1" max="1" width="11.42578125" style="57"/>
    <col min="2" max="2" width="17.5703125" style="57" bestFit="1" customWidth="1"/>
    <col min="3" max="3" width="11.42578125" style="57" customWidth="1"/>
    <col min="4" max="4" width="11.42578125" style="57"/>
    <col min="5" max="5" width="41" style="57" customWidth="1"/>
    <col min="6" max="6" width="21.5703125" style="57" customWidth="1"/>
    <col min="7" max="16384" width="11.42578125" style="57"/>
  </cols>
  <sheetData>
    <row r="1" spans="2:9" ht="15.75" x14ac:dyDescent="0.25">
      <c r="B1" s="286" t="s">
        <v>210</v>
      </c>
    </row>
    <row r="2" spans="2:9" ht="15" x14ac:dyDescent="0.2">
      <c r="B2" s="287" t="s">
        <v>211</v>
      </c>
    </row>
    <row r="3" spans="2:9" ht="12.75" thickBot="1" x14ac:dyDescent="0.25"/>
    <row r="4" spans="2:9" s="79" customFormat="1" ht="24" x14ac:dyDescent="0.2">
      <c r="B4" s="225" t="s">
        <v>9</v>
      </c>
      <c r="C4" s="226" t="s">
        <v>153</v>
      </c>
      <c r="D4" s="20" t="s">
        <v>102</v>
      </c>
      <c r="E4" s="20" t="s">
        <v>587</v>
      </c>
      <c r="F4" s="227" t="s">
        <v>154</v>
      </c>
    </row>
    <row r="5" spans="2:9" s="79" customFormat="1" ht="14.25" thickBot="1" x14ac:dyDescent="0.25">
      <c r="B5" s="228"/>
      <c r="C5" s="229" t="s">
        <v>155</v>
      </c>
      <c r="D5" s="60"/>
      <c r="E5" s="60"/>
      <c r="F5" s="230" t="s">
        <v>156</v>
      </c>
    </row>
    <row r="6" spans="2:9" s="79" customFormat="1" ht="13.5" x14ac:dyDescent="0.2">
      <c r="B6" s="231" t="s">
        <v>496</v>
      </c>
      <c r="C6" s="232">
        <v>46.37</v>
      </c>
      <c r="D6" s="233">
        <v>1997</v>
      </c>
      <c r="E6" s="234" t="s">
        <v>157</v>
      </c>
      <c r="F6" s="235">
        <v>218</v>
      </c>
      <c r="I6" s="57"/>
    </row>
    <row r="7" spans="2:9" s="79" customFormat="1" x14ac:dyDescent="0.2">
      <c r="B7" s="236" t="s">
        <v>28</v>
      </c>
      <c r="C7" s="237">
        <v>9.25</v>
      </c>
      <c r="D7" s="238">
        <v>1990</v>
      </c>
      <c r="E7" s="239" t="s">
        <v>157</v>
      </c>
      <c r="F7" s="240" t="s">
        <v>158</v>
      </c>
      <c r="I7" s="57"/>
    </row>
    <row r="8" spans="2:9" s="79" customFormat="1" x14ac:dyDescent="0.2">
      <c r="B8" s="236" t="s">
        <v>29</v>
      </c>
      <c r="C8" s="237">
        <v>52</v>
      </c>
      <c r="D8" s="238">
        <v>1998</v>
      </c>
      <c r="E8" s="239" t="s">
        <v>468</v>
      </c>
      <c r="F8" s="240">
        <v>203</v>
      </c>
      <c r="H8" s="78"/>
      <c r="I8" s="57"/>
    </row>
    <row r="9" spans="2:9" s="79" customFormat="1" x14ac:dyDescent="0.2">
      <c r="B9" s="236" t="s">
        <v>401</v>
      </c>
      <c r="C9" s="237">
        <v>1.48</v>
      </c>
      <c r="D9" s="238">
        <v>2010</v>
      </c>
      <c r="E9" s="239" t="s">
        <v>184</v>
      </c>
      <c r="F9" s="240" t="s">
        <v>388</v>
      </c>
      <c r="H9" s="78"/>
      <c r="I9" s="57"/>
    </row>
    <row r="10" spans="2:9" x14ac:dyDescent="0.2">
      <c r="B10" s="236" t="s">
        <v>30</v>
      </c>
      <c r="C10" s="237">
        <v>73.37</v>
      </c>
      <c r="D10" s="238">
        <v>1967</v>
      </c>
      <c r="E10" s="239" t="s">
        <v>159</v>
      </c>
      <c r="F10" s="241" t="s">
        <v>160</v>
      </c>
      <c r="H10" s="65"/>
    </row>
    <row r="11" spans="2:9" x14ac:dyDescent="0.2">
      <c r="B11" s="236" t="s">
        <v>31</v>
      </c>
      <c r="C11" s="237">
        <v>0.93</v>
      </c>
      <c r="D11" s="238">
        <v>1989</v>
      </c>
      <c r="E11" s="239" t="s">
        <v>161</v>
      </c>
      <c r="F11" s="240" t="s">
        <v>31</v>
      </c>
      <c r="H11" s="65"/>
    </row>
    <row r="12" spans="2:9" x14ac:dyDescent="0.2">
      <c r="B12" s="236" t="s">
        <v>32</v>
      </c>
      <c r="C12" s="237">
        <v>67.72</v>
      </c>
      <c r="D12" s="238">
        <v>1980</v>
      </c>
      <c r="E12" s="239" t="s">
        <v>499</v>
      </c>
      <c r="F12" s="240" t="s">
        <v>32</v>
      </c>
      <c r="H12" s="65"/>
    </row>
    <row r="13" spans="2:9" x14ac:dyDescent="0.2">
      <c r="B13" s="236" t="s">
        <v>402</v>
      </c>
      <c r="C13" s="237">
        <v>3.66</v>
      </c>
      <c r="D13" s="238">
        <v>1992</v>
      </c>
      <c r="E13" s="239" t="s">
        <v>389</v>
      </c>
      <c r="F13" s="240">
        <v>148</v>
      </c>
      <c r="H13" s="65"/>
    </row>
    <row r="14" spans="2:9" ht="13.5" x14ac:dyDescent="0.2">
      <c r="B14" s="236" t="s">
        <v>465</v>
      </c>
      <c r="C14" s="237">
        <v>3.63</v>
      </c>
      <c r="D14" s="238">
        <v>2009</v>
      </c>
      <c r="E14" s="239" t="s">
        <v>468</v>
      </c>
      <c r="F14" s="240">
        <v>340</v>
      </c>
      <c r="H14" s="65"/>
    </row>
    <row r="15" spans="2:9" x14ac:dyDescent="0.2">
      <c r="B15" s="236" t="s">
        <v>33</v>
      </c>
      <c r="C15" s="237">
        <v>152.91999999999999</v>
      </c>
      <c r="D15" s="238">
        <v>1984</v>
      </c>
      <c r="E15" s="239" t="s">
        <v>162</v>
      </c>
      <c r="F15" s="241" t="s">
        <v>163</v>
      </c>
      <c r="H15" s="65"/>
    </row>
    <row r="16" spans="2:9" ht="13.5" x14ac:dyDescent="0.2">
      <c r="B16" s="236" t="s">
        <v>466</v>
      </c>
      <c r="C16" s="237">
        <v>29.15</v>
      </c>
      <c r="D16" s="238">
        <v>2007</v>
      </c>
      <c r="E16" s="239" t="s">
        <v>389</v>
      </c>
      <c r="F16" s="241">
        <v>338</v>
      </c>
      <c r="H16" s="65"/>
    </row>
    <row r="17" spans="2:8" x14ac:dyDescent="0.2">
      <c r="B17" s="236" t="s">
        <v>34</v>
      </c>
      <c r="C17" s="237">
        <v>743.4</v>
      </c>
      <c r="D17" s="238">
        <v>1969</v>
      </c>
      <c r="E17" s="239" t="s">
        <v>164</v>
      </c>
      <c r="F17" s="241" t="s">
        <v>165</v>
      </c>
      <c r="H17" s="65"/>
    </row>
    <row r="18" spans="2:8" x14ac:dyDescent="0.2">
      <c r="B18" s="236" t="s">
        <v>35</v>
      </c>
      <c r="C18" s="237">
        <v>184.44</v>
      </c>
      <c r="D18" s="238">
        <v>1970</v>
      </c>
      <c r="E18" s="239" t="s">
        <v>164</v>
      </c>
      <c r="F18" s="241" t="s">
        <v>165</v>
      </c>
      <c r="H18" s="65"/>
    </row>
    <row r="19" spans="2:8" x14ac:dyDescent="0.2">
      <c r="B19" s="236" t="s">
        <v>36</v>
      </c>
      <c r="C19" s="237">
        <v>19.96</v>
      </c>
      <c r="D19" s="238">
        <v>1988</v>
      </c>
      <c r="E19" s="239" t="s">
        <v>164</v>
      </c>
      <c r="F19" s="241" t="s">
        <v>165</v>
      </c>
      <c r="H19" s="65"/>
    </row>
    <row r="20" spans="2:8" x14ac:dyDescent="0.2">
      <c r="B20" s="236" t="s">
        <v>37</v>
      </c>
      <c r="C20" s="237">
        <v>0.3</v>
      </c>
      <c r="D20" s="238">
        <v>1991</v>
      </c>
      <c r="E20" s="239" t="s">
        <v>166</v>
      </c>
      <c r="F20" s="240" t="s">
        <v>37</v>
      </c>
      <c r="H20" s="65"/>
    </row>
    <row r="21" spans="2:8" ht="13.5" x14ac:dyDescent="0.2">
      <c r="B21" s="236" t="s">
        <v>632</v>
      </c>
      <c r="C21" s="237">
        <v>0.48</v>
      </c>
      <c r="D21" s="238">
        <v>1974</v>
      </c>
      <c r="E21" s="239" t="s">
        <v>633</v>
      </c>
      <c r="F21" s="240" t="s">
        <v>634</v>
      </c>
      <c r="H21" s="65"/>
    </row>
    <row r="22" spans="2:8" x14ac:dyDescent="0.2">
      <c r="B22" s="236" t="s">
        <v>38</v>
      </c>
      <c r="C22" s="237">
        <v>46.09</v>
      </c>
      <c r="D22" s="238">
        <v>1990</v>
      </c>
      <c r="E22" s="239" t="s">
        <v>157</v>
      </c>
      <c r="F22" s="241" t="s">
        <v>167</v>
      </c>
      <c r="H22" s="65"/>
    </row>
    <row r="23" spans="2:8" x14ac:dyDescent="0.2">
      <c r="B23" s="236" t="s">
        <v>492</v>
      </c>
      <c r="C23" s="237">
        <v>0.71</v>
      </c>
      <c r="D23" s="238">
        <v>2007</v>
      </c>
      <c r="E23" s="239" t="s">
        <v>157</v>
      </c>
      <c r="F23" s="241" t="s">
        <v>492</v>
      </c>
      <c r="H23" s="65"/>
    </row>
    <row r="24" spans="2:8" x14ac:dyDescent="0.2">
      <c r="B24" s="236" t="s">
        <v>141</v>
      </c>
      <c r="C24" s="237">
        <v>0.63</v>
      </c>
      <c r="D24" s="238">
        <v>1985</v>
      </c>
      <c r="E24" s="239" t="s">
        <v>168</v>
      </c>
      <c r="F24" s="240">
        <v>292</v>
      </c>
      <c r="H24" s="65"/>
    </row>
    <row r="25" spans="2:8" x14ac:dyDescent="0.2">
      <c r="B25" s="236" t="s">
        <v>39</v>
      </c>
      <c r="C25" s="237">
        <v>5.01</v>
      </c>
      <c r="D25" s="238">
        <v>2004</v>
      </c>
      <c r="E25" s="239" t="s">
        <v>157</v>
      </c>
      <c r="F25" s="240" t="s">
        <v>39</v>
      </c>
      <c r="H25" s="65"/>
    </row>
    <row r="26" spans="2:8" ht="13.5" x14ac:dyDescent="0.2">
      <c r="B26" s="236" t="s">
        <v>501</v>
      </c>
      <c r="C26" s="237">
        <v>35.64</v>
      </c>
      <c r="D26" s="238">
        <v>1978</v>
      </c>
      <c r="E26" s="239" t="s">
        <v>157</v>
      </c>
      <c r="F26" s="240" t="s">
        <v>497</v>
      </c>
      <c r="H26" s="65"/>
    </row>
    <row r="27" spans="2:8" x14ac:dyDescent="0.2">
      <c r="B27" s="236" t="s">
        <v>40</v>
      </c>
      <c r="C27" s="237">
        <v>62.74</v>
      </c>
      <c r="D27" s="238">
        <v>1989</v>
      </c>
      <c r="E27" s="239" t="s">
        <v>169</v>
      </c>
      <c r="F27" s="240">
        <v>153</v>
      </c>
      <c r="H27" s="65"/>
    </row>
    <row r="28" spans="2:8" ht="13.5" x14ac:dyDescent="0.2">
      <c r="B28" s="236" t="s">
        <v>170</v>
      </c>
      <c r="C28" s="237">
        <v>28.5</v>
      </c>
      <c r="D28" s="238">
        <v>2000</v>
      </c>
      <c r="E28" s="239" t="s">
        <v>171</v>
      </c>
      <c r="F28" s="240">
        <v>229</v>
      </c>
      <c r="H28" s="65"/>
    </row>
    <row r="29" spans="2:8" x14ac:dyDescent="0.2">
      <c r="B29" s="236" t="s">
        <v>42</v>
      </c>
      <c r="C29" s="237">
        <v>142.44</v>
      </c>
      <c r="D29" s="238">
        <v>1991</v>
      </c>
      <c r="E29" s="239" t="s">
        <v>157</v>
      </c>
      <c r="F29" s="240" t="s">
        <v>42</v>
      </c>
      <c r="H29" s="65"/>
    </row>
    <row r="30" spans="2:8" x14ac:dyDescent="0.2">
      <c r="B30" s="236" t="s">
        <v>143</v>
      </c>
      <c r="C30" s="237">
        <v>28.06</v>
      </c>
      <c r="D30" s="238">
        <v>1975</v>
      </c>
      <c r="E30" s="239" t="s">
        <v>157</v>
      </c>
      <c r="F30" s="241" t="s">
        <v>172</v>
      </c>
      <c r="H30" s="82"/>
    </row>
    <row r="31" spans="2:8" x14ac:dyDescent="0.2">
      <c r="B31" s="236" t="s">
        <v>43</v>
      </c>
      <c r="C31" s="237">
        <v>402.94</v>
      </c>
      <c r="D31" s="238">
        <v>1978</v>
      </c>
      <c r="E31" s="239" t="s">
        <v>157</v>
      </c>
      <c r="F31" s="241" t="s">
        <v>173</v>
      </c>
      <c r="H31" s="65"/>
    </row>
    <row r="32" spans="2:8" x14ac:dyDescent="0.2">
      <c r="B32" s="236" t="s">
        <v>44</v>
      </c>
      <c r="C32" s="237">
        <v>168.06</v>
      </c>
      <c r="D32" s="238">
        <v>1978</v>
      </c>
      <c r="E32" s="239" t="s">
        <v>157</v>
      </c>
      <c r="F32" s="241" t="s">
        <v>173</v>
      </c>
      <c r="H32" s="65"/>
    </row>
    <row r="33" spans="2:8" x14ac:dyDescent="0.2">
      <c r="B33" s="236" t="s">
        <v>45</v>
      </c>
      <c r="C33" s="237">
        <v>23.89</v>
      </c>
      <c r="D33" s="238">
        <v>1982</v>
      </c>
      <c r="E33" s="239" t="s">
        <v>157</v>
      </c>
      <c r="F33" s="241" t="s">
        <v>174</v>
      </c>
      <c r="H33" s="65"/>
    </row>
    <row r="34" spans="2:8" x14ac:dyDescent="0.2">
      <c r="B34" s="236" t="s">
        <v>46</v>
      </c>
      <c r="C34" s="237">
        <v>46.32</v>
      </c>
      <c r="D34" s="238">
        <v>1980</v>
      </c>
      <c r="E34" s="239" t="s">
        <v>161</v>
      </c>
      <c r="F34" s="240" t="s">
        <v>175</v>
      </c>
      <c r="H34" s="65"/>
    </row>
    <row r="35" spans="2:8" ht="13.5" x14ac:dyDescent="0.2">
      <c r="B35" s="236" t="s">
        <v>636</v>
      </c>
      <c r="C35" s="237">
        <v>3.07</v>
      </c>
      <c r="D35" s="238">
        <v>1997</v>
      </c>
      <c r="E35" s="239" t="s">
        <v>468</v>
      </c>
      <c r="F35" s="240" t="s">
        <v>635</v>
      </c>
      <c r="H35" s="65"/>
    </row>
    <row r="36" spans="2:8" x14ac:dyDescent="0.2">
      <c r="B36" s="236" t="s">
        <v>95</v>
      </c>
      <c r="C36" s="237">
        <v>234.87</v>
      </c>
      <c r="D36" s="238">
        <v>1985</v>
      </c>
      <c r="E36" s="239" t="s">
        <v>157</v>
      </c>
      <c r="F36" s="240" t="s">
        <v>95</v>
      </c>
      <c r="H36" s="65"/>
    </row>
    <row r="37" spans="2:8" x14ac:dyDescent="0.2">
      <c r="B37" s="236" t="s">
        <v>48</v>
      </c>
      <c r="C37" s="237">
        <v>13.06</v>
      </c>
      <c r="D37" s="238">
        <v>1974</v>
      </c>
      <c r="E37" s="239" t="s">
        <v>176</v>
      </c>
      <c r="F37" s="241" t="s">
        <v>177</v>
      </c>
      <c r="H37" s="65"/>
    </row>
    <row r="38" spans="2:8" x14ac:dyDescent="0.2">
      <c r="B38" s="236" t="s">
        <v>403</v>
      </c>
      <c r="C38" s="237">
        <v>5.0599999999999996</v>
      </c>
      <c r="D38" s="238">
        <v>2009</v>
      </c>
      <c r="E38" s="239" t="s">
        <v>157</v>
      </c>
      <c r="F38" s="240">
        <v>348</v>
      </c>
      <c r="H38" s="65"/>
    </row>
    <row r="39" spans="2:8" x14ac:dyDescent="0.2">
      <c r="B39" s="236" t="s">
        <v>454</v>
      </c>
      <c r="C39" s="237">
        <v>0.09</v>
      </c>
      <c r="D39" s="238">
        <v>2008</v>
      </c>
      <c r="E39" s="239" t="s">
        <v>395</v>
      </c>
      <c r="F39" s="240" t="s">
        <v>414</v>
      </c>
      <c r="H39" s="65"/>
    </row>
    <row r="40" spans="2:8" ht="13.5" x14ac:dyDescent="0.2">
      <c r="B40" s="236" t="s">
        <v>502</v>
      </c>
      <c r="C40" s="237">
        <v>30.09</v>
      </c>
      <c r="D40" s="238">
        <v>2008</v>
      </c>
      <c r="E40" s="239" t="s">
        <v>468</v>
      </c>
      <c r="F40" s="240" t="s">
        <v>500</v>
      </c>
      <c r="H40" s="65"/>
    </row>
    <row r="41" spans="2:8" x14ac:dyDescent="0.2">
      <c r="B41" s="236" t="s">
        <v>457</v>
      </c>
      <c r="C41" s="237">
        <v>1</v>
      </c>
      <c r="D41" s="238">
        <v>2009</v>
      </c>
      <c r="E41" s="239" t="s">
        <v>468</v>
      </c>
      <c r="F41" s="240" t="s">
        <v>457</v>
      </c>
      <c r="H41" s="65"/>
    </row>
    <row r="42" spans="2:8" x14ac:dyDescent="0.2">
      <c r="B42" s="236" t="s">
        <v>50</v>
      </c>
      <c r="C42" s="237">
        <v>24.45</v>
      </c>
      <c r="D42" s="238">
        <v>1994</v>
      </c>
      <c r="E42" s="239" t="s">
        <v>159</v>
      </c>
      <c r="F42" s="240" t="s">
        <v>50</v>
      </c>
      <c r="H42" s="65"/>
    </row>
    <row r="43" spans="2:8" ht="13.5" x14ac:dyDescent="0.2">
      <c r="B43" s="236" t="s">
        <v>393</v>
      </c>
      <c r="C43" s="237">
        <v>13.36</v>
      </c>
      <c r="D43" s="238">
        <v>2008</v>
      </c>
      <c r="E43" s="239" t="s">
        <v>168</v>
      </c>
      <c r="F43" s="240" t="s">
        <v>390</v>
      </c>
      <c r="H43" s="65"/>
    </row>
    <row r="44" spans="2:8" x14ac:dyDescent="0.2">
      <c r="B44" s="236" t="s">
        <v>51</v>
      </c>
      <c r="C44" s="237">
        <v>64.81</v>
      </c>
      <c r="D44" s="238">
        <v>1997</v>
      </c>
      <c r="E44" s="239" t="s">
        <v>157</v>
      </c>
      <c r="F44" s="240" t="s">
        <v>178</v>
      </c>
      <c r="H44" s="65"/>
    </row>
    <row r="45" spans="2:8" x14ac:dyDescent="0.2">
      <c r="B45" s="236" t="s">
        <v>52</v>
      </c>
      <c r="C45" s="237">
        <v>137.52000000000001</v>
      </c>
      <c r="D45" s="238">
        <v>1994</v>
      </c>
      <c r="E45" s="239" t="s">
        <v>157</v>
      </c>
      <c r="F45" s="240">
        <v>193</v>
      </c>
      <c r="H45" s="65"/>
    </row>
    <row r="46" spans="2:8" ht="13.5" x14ac:dyDescent="0.2">
      <c r="B46" s="236" t="s">
        <v>467</v>
      </c>
      <c r="C46" s="237">
        <v>31.46</v>
      </c>
      <c r="D46" s="238">
        <v>1978</v>
      </c>
      <c r="E46" s="239" t="s">
        <v>464</v>
      </c>
      <c r="F46" s="240" t="s">
        <v>458</v>
      </c>
      <c r="H46" s="65"/>
    </row>
    <row r="47" spans="2:8" x14ac:dyDescent="0.2">
      <c r="B47" s="236" t="s">
        <v>145</v>
      </c>
      <c r="C47" s="237">
        <v>9.2100000000000009</v>
      </c>
      <c r="D47" s="238">
        <v>1992</v>
      </c>
      <c r="E47" s="239" t="s">
        <v>171</v>
      </c>
      <c r="F47" s="240">
        <v>122</v>
      </c>
      <c r="H47" s="65"/>
    </row>
    <row r="48" spans="2:8" x14ac:dyDescent="0.2">
      <c r="B48" s="236" t="s">
        <v>53</v>
      </c>
      <c r="C48" s="237">
        <v>57.61</v>
      </c>
      <c r="D48" s="238">
        <v>1987</v>
      </c>
      <c r="E48" s="239" t="s">
        <v>157</v>
      </c>
      <c r="F48" s="240" t="s">
        <v>53</v>
      </c>
      <c r="H48" s="65"/>
    </row>
    <row r="49" spans="2:8" x14ac:dyDescent="0.2">
      <c r="B49" s="236" t="s">
        <v>54</v>
      </c>
      <c r="C49" s="237">
        <v>18.45</v>
      </c>
      <c r="D49" s="238">
        <v>2001</v>
      </c>
      <c r="E49" s="239" t="s">
        <v>157</v>
      </c>
      <c r="F49" s="240" t="s">
        <v>179</v>
      </c>
      <c r="H49" s="65"/>
    </row>
    <row r="50" spans="2:8" x14ac:dyDescent="0.2">
      <c r="B50" s="236" t="s">
        <v>56</v>
      </c>
      <c r="C50" s="237">
        <v>55.61</v>
      </c>
      <c r="D50" s="238">
        <v>1986</v>
      </c>
      <c r="E50" s="239" t="s">
        <v>157</v>
      </c>
      <c r="F50" s="240" t="s">
        <v>56</v>
      </c>
      <c r="H50" s="65"/>
    </row>
    <row r="51" spans="2:8" x14ac:dyDescent="0.2">
      <c r="B51" s="236" t="s">
        <v>57</v>
      </c>
      <c r="C51" s="237">
        <v>104.83</v>
      </c>
      <c r="D51" s="238">
        <v>1992</v>
      </c>
      <c r="E51" s="239" t="s">
        <v>157</v>
      </c>
      <c r="F51" s="240" t="s">
        <v>57</v>
      </c>
      <c r="H51" s="65"/>
    </row>
    <row r="52" spans="2:8" x14ac:dyDescent="0.2">
      <c r="B52" s="236" t="s">
        <v>58</v>
      </c>
      <c r="C52" s="237">
        <v>301.86</v>
      </c>
      <c r="D52" s="238">
        <v>1997</v>
      </c>
      <c r="E52" s="239" t="s">
        <v>162</v>
      </c>
      <c r="F52" s="240" t="s">
        <v>58</v>
      </c>
      <c r="H52" s="65"/>
    </row>
    <row r="53" spans="2:8" x14ac:dyDescent="0.2">
      <c r="B53" s="236" t="s">
        <v>59</v>
      </c>
      <c r="C53" s="237">
        <v>529.15</v>
      </c>
      <c r="D53" s="238">
        <v>1979</v>
      </c>
      <c r="E53" s="239" t="s">
        <v>157</v>
      </c>
      <c r="F53" s="240" t="s">
        <v>59</v>
      </c>
      <c r="H53" s="65"/>
    </row>
    <row r="54" spans="2:8" x14ac:dyDescent="0.2">
      <c r="B54" s="236" t="s">
        <v>60</v>
      </c>
      <c r="C54" s="237">
        <v>92.8</v>
      </c>
      <c r="D54" s="238">
        <v>1984</v>
      </c>
      <c r="E54" s="239" t="s">
        <v>157</v>
      </c>
      <c r="F54" s="240" t="s">
        <v>59</v>
      </c>
      <c r="H54" s="65"/>
    </row>
    <row r="55" spans="2:8" x14ac:dyDescent="0.2">
      <c r="B55" s="236" t="s">
        <v>61</v>
      </c>
      <c r="C55" s="237">
        <v>26.31</v>
      </c>
      <c r="D55" s="238">
        <v>1981</v>
      </c>
      <c r="E55" s="239" t="s">
        <v>157</v>
      </c>
      <c r="F55" s="240" t="s">
        <v>59</v>
      </c>
      <c r="H55" s="65"/>
    </row>
    <row r="56" spans="2:8" x14ac:dyDescent="0.2">
      <c r="B56" s="236" t="s">
        <v>96</v>
      </c>
      <c r="C56" s="237">
        <v>1.36</v>
      </c>
      <c r="D56" s="238">
        <v>1991</v>
      </c>
      <c r="E56" s="239" t="s">
        <v>180</v>
      </c>
      <c r="F56" s="240">
        <v>274</v>
      </c>
      <c r="H56" s="65"/>
    </row>
    <row r="57" spans="2:8" x14ac:dyDescent="0.2">
      <c r="B57" s="236" t="s">
        <v>62</v>
      </c>
      <c r="C57" s="237">
        <v>3.47</v>
      </c>
      <c r="D57" s="238">
        <v>2001</v>
      </c>
      <c r="E57" s="239" t="s">
        <v>161</v>
      </c>
      <c r="F57" s="240" t="s">
        <v>181</v>
      </c>
      <c r="H57" s="65"/>
    </row>
    <row r="58" spans="2:8" x14ac:dyDescent="0.2">
      <c r="B58" s="236" t="s">
        <v>63</v>
      </c>
      <c r="C58" s="237">
        <v>15.56</v>
      </c>
      <c r="D58" s="238">
        <v>2003</v>
      </c>
      <c r="E58" s="239" t="s">
        <v>159</v>
      </c>
      <c r="F58" s="240" t="s">
        <v>63</v>
      </c>
      <c r="H58" s="65"/>
    </row>
    <row r="59" spans="2:8" x14ac:dyDescent="0.2">
      <c r="B59" s="236" t="s">
        <v>64</v>
      </c>
      <c r="C59" s="237">
        <v>17.86</v>
      </c>
      <c r="D59" s="238">
        <v>1982</v>
      </c>
      <c r="E59" s="239" t="s">
        <v>159</v>
      </c>
      <c r="F59" s="241" t="s">
        <v>182</v>
      </c>
      <c r="H59" s="65"/>
    </row>
    <row r="60" spans="2:8" x14ac:dyDescent="0.2">
      <c r="B60" s="236" t="s">
        <v>149</v>
      </c>
      <c r="C60" s="237">
        <v>62.8</v>
      </c>
      <c r="D60" s="238">
        <v>1998</v>
      </c>
      <c r="E60" s="239" t="s">
        <v>176</v>
      </c>
      <c r="F60" s="240" t="s">
        <v>183</v>
      </c>
      <c r="H60" s="65"/>
    </row>
    <row r="61" spans="2:8" x14ac:dyDescent="0.2">
      <c r="B61" s="236" t="s">
        <v>65</v>
      </c>
      <c r="C61" s="237">
        <v>12.51</v>
      </c>
      <c r="D61" s="238">
        <v>1990</v>
      </c>
      <c r="E61" s="239" t="s">
        <v>184</v>
      </c>
      <c r="F61" s="240">
        <v>102</v>
      </c>
      <c r="H61" s="65"/>
    </row>
    <row r="62" spans="2:8" x14ac:dyDescent="0.2">
      <c r="B62" s="236" t="s">
        <v>459</v>
      </c>
      <c r="C62" s="237">
        <v>6.22</v>
      </c>
      <c r="D62" s="238">
        <v>2008</v>
      </c>
      <c r="E62" s="239" t="s">
        <v>157</v>
      </c>
      <c r="F62" s="240">
        <v>128</v>
      </c>
      <c r="H62" s="65"/>
    </row>
    <row r="63" spans="2:8" x14ac:dyDescent="0.2">
      <c r="B63" s="236" t="s">
        <v>97</v>
      </c>
      <c r="C63" s="237">
        <v>187.05</v>
      </c>
      <c r="D63" s="238">
        <v>1974</v>
      </c>
      <c r="E63" s="239" t="s">
        <v>157</v>
      </c>
      <c r="F63" s="240" t="s">
        <v>97</v>
      </c>
      <c r="H63" s="65"/>
    </row>
    <row r="64" spans="2:8" x14ac:dyDescent="0.2">
      <c r="B64" s="236" t="s">
        <v>98</v>
      </c>
      <c r="C64" s="237">
        <v>119.96</v>
      </c>
      <c r="D64" s="238">
        <v>1981</v>
      </c>
      <c r="E64" s="239" t="s">
        <v>157</v>
      </c>
      <c r="F64" s="240" t="s">
        <v>98</v>
      </c>
      <c r="H64" s="65"/>
    </row>
    <row r="65" spans="2:8" x14ac:dyDescent="0.2">
      <c r="B65" s="236" t="s">
        <v>67</v>
      </c>
      <c r="C65" s="237">
        <v>275.14999999999998</v>
      </c>
      <c r="D65" s="238">
        <v>1979</v>
      </c>
      <c r="E65" s="239" t="s">
        <v>157</v>
      </c>
      <c r="F65" s="240" t="s">
        <v>67</v>
      </c>
      <c r="H65" s="65"/>
    </row>
    <row r="66" spans="2:8" x14ac:dyDescent="0.2">
      <c r="B66" s="236" t="s">
        <v>68</v>
      </c>
      <c r="C66" s="237">
        <v>259.02999999999997</v>
      </c>
      <c r="D66" s="238">
        <v>1984</v>
      </c>
      <c r="E66" s="239" t="s">
        <v>157</v>
      </c>
      <c r="F66" s="240" t="s">
        <v>68</v>
      </c>
      <c r="H66" s="65"/>
    </row>
    <row r="67" spans="2:8" x14ac:dyDescent="0.2">
      <c r="B67" s="236" t="s">
        <v>69</v>
      </c>
      <c r="C67" s="237">
        <v>698.29</v>
      </c>
      <c r="D67" s="238">
        <v>1974</v>
      </c>
      <c r="E67" s="239" t="s">
        <v>157</v>
      </c>
      <c r="F67" s="240" t="s">
        <v>69</v>
      </c>
      <c r="H67" s="65"/>
    </row>
    <row r="68" spans="2:8" x14ac:dyDescent="0.2">
      <c r="B68" s="236" t="s">
        <v>70</v>
      </c>
      <c r="C68" s="237">
        <v>46.99</v>
      </c>
      <c r="D68" s="238">
        <v>1977</v>
      </c>
      <c r="E68" s="239" t="s">
        <v>157</v>
      </c>
      <c r="F68" s="241" t="s">
        <v>185</v>
      </c>
      <c r="H68" s="65"/>
    </row>
    <row r="69" spans="2:8" x14ac:dyDescent="0.2">
      <c r="B69" s="236" t="s">
        <v>71</v>
      </c>
      <c r="C69" s="237">
        <v>44.97</v>
      </c>
      <c r="D69" s="238">
        <v>1976</v>
      </c>
      <c r="E69" s="239" t="s">
        <v>157</v>
      </c>
      <c r="F69" s="240" t="s">
        <v>71</v>
      </c>
      <c r="H69" s="65"/>
    </row>
    <row r="70" spans="2:8" x14ac:dyDescent="0.2">
      <c r="B70" s="236" t="s">
        <v>460</v>
      </c>
      <c r="C70" s="237">
        <v>7.41</v>
      </c>
      <c r="D70" s="238">
        <v>1992</v>
      </c>
      <c r="E70" s="239" t="s">
        <v>157</v>
      </c>
      <c r="F70" s="240">
        <v>169</v>
      </c>
      <c r="H70" s="65"/>
    </row>
    <row r="71" spans="2:8" x14ac:dyDescent="0.2">
      <c r="B71" s="236" t="s">
        <v>72</v>
      </c>
      <c r="C71" s="237">
        <v>11.11</v>
      </c>
      <c r="D71" s="238">
        <v>1996</v>
      </c>
      <c r="E71" s="239" t="s">
        <v>157</v>
      </c>
      <c r="F71" s="240" t="s">
        <v>72</v>
      </c>
      <c r="H71" s="65"/>
    </row>
    <row r="72" spans="2:8" x14ac:dyDescent="0.2">
      <c r="B72" s="236" t="s">
        <v>73</v>
      </c>
      <c r="C72" s="237">
        <v>13.02</v>
      </c>
      <c r="D72" s="238">
        <v>1983</v>
      </c>
      <c r="E72" s="239" t="s">
        <v>176</v>
      </c>
      <c r="F72" s="241" t="s">
        <v>186</v>
      </c>
      <c r="H72" s="65"/>
    </row>
    <row r="73" spans="2:8" x14ac:dyDescent="0.2">
      <c r="B73" s="236" t="s">
        <v>74</v>
      </c>
      <c r="C73" s="237">
        <v>0.36</v>
      </c>
      <c r="D73" s="238">
        <v>2007</v>
      </c>
      <c r="E73" s="239" t="s">
        <v>176</v>
      </c>
      <c r="F73" s="240" t="s">
        <v>74</v>
      </c>
      <c r="H73" s="82"/>
    </row>
    <row r="74" spans="2:8" x14ac:dyDescent="0.2">
      <c r="B74" s="236" t="s">
        <v>75</v>
      </c>
      <c r="C74" s="237">
        <v>37.909999999999997</v>
      </c>
      <c r="D74" s="238">
        <v>1970</v>
      </c>
      <c r="E74" s="239" t="s">
        <v>164</v>
      </c>
      <c r="F74" s="240" t="s">
        <v>75</v>
      </c>
      <c r="H74" s="65"/>
    </row>
    <row r="75" spans="2:8" x14ac:dyDescent="0.2">
      <c r="B75" s="236" t="s">
        <v>76</v>
      </c>
      <c r="C75" s="237">
        <v>72.28</v>
      </c>
      <c r="D75" s="238">
        <v>1987</v>
      </c>
      <c r="E75" s="239" t="s">
        <v>157</v>
      </c>
      <c r="F75" s="241" t="s">
        <v>187</v>
      </c>
      <c r="H75" s="65"/>
    </row>
    <row r="76" spans="2:8" x14ac:dyDescent="0.2">
      <c r="B76" s="236" t="s">
        <v>99</v>
      </c>
      <c r="C76" s="237">
        <v>1762.87</v>
      </c>
      <c r="D76" s="238">
        <v>1979</v>
      </c>
      <c r="E76" s="239" t="s">
        <v>157</v>
      </c>
      <c r="F76" s="240" t="s">
        <v>99</v>
      </c>
      <c r="H76" s="65"/>
    </row>
    <row r="77" spans="2:8" x14ac:dyDescent="0.2">
      <c r="B77" s="236" t="s">
        <v>100</v>
      </c>
      <c r="C77" s="237">
        <v>5.76</v>
      </c>
      <c r="D77" s="238">
        <v>1990</v>
      </c>
      <c r="E77" s="239" t="s">
        <v>180</v>
      </c>
      <c r="F77" s="240">
        <v>147</v>
      </c>
      <c r="H77" s="65"/>
    </row>
    <row r="78" spans="2:8" x14ac:dyDescent="0.2">
      <c r="B78" s="236" t="s">
        <v>77</v>
      </c>
      <c r="C78" s="237">
        <v>22.41</v>
      </c>
      <c r="D78" s="238">
        <v>1996</v>
      </c>
      <c r="E78" s="239" t="s">
        <v>157</v>
      </c>
      <c r="F78" s="240">
        <v>190</v>
      </c>
      <c r="H78" s="65"/>
    </row>
    <row r="79" spans="2:8" x14ac:dyDescent="0.2">
      <c r="B79" s="236" t="s">
        <v>78</v>
      </c>
      <c r="C79" s="237">
        <v>92.73</v>
      </c>
      <c r="D79" s="238">
        <v>1983</v>
      </c>
      <c r="E79" s="239" t="s">
        <v>157</v>
      </c>
      <c r="F79" s="240" t="s">
        <v>78</v>
      </c>
      <c r="H79" s="65"/>
    </row>
    <row r="80" spans="2:8" x14ac:dyDescent="0.2">
      <c r="B80" s="236" t="s">
        <v>79</v>
      </c>
      <c r="C80" s="237">
        <v>94.03</v>
      </c>
      <c r="D80" s="238">
        <v>1976</v>
      </c>
      <c r="E80" s="239" t="s">
        <v>176</v>
      </c>
      <c r="F80" s="241" t="s">
        <v>188</v>
      </c>
      <c r="H80" s="65"/>
    </row>
    <row r="81" spans="1:8" x14ac:dyDescent="0.2">
      <c r="B81" s="236" t="s">
        <v>80</v>
      </c>
      <c r="C81" s="237">
        <v>7.57</v>
      </c>
      <c r="D81" s="238">
        <v>2000</v>
      </c>
      <c r="E81" s="239" t="s">
        <v>157</v>
      </c>
      <c r="F81" s="240">
        <v>128</v>
      </c>
      <c r="H81" s="65"/>
    </row>
    <row r="82" spans="1:8" x14ac:dyDescent="0.2">
      <c r="B82" s="236" t="s">
        <v>81</v>
      </c>
      <c r="C82" s="237">
        <v>4.9000000000000004</v>
      </c>
      <c r="D82" s="238">
        <v>1991</v>
      </c>
      <c r="E82" s="239" t="s">
        <v>469</v>
      </c>
      <c r="F82" s="241" t="s">
        <v>189</v>
      </c>
      <c r="H82" s="65"/>
    </row>
    <row r="83" spans="1:8" ht="13.5" x14ac:dyDescent="0.2">
      <c r="B83" s="236" t="s">
        <v>394</v>
      </c>
      <c r="C83" s="237">
        <v>30.4</v>
      </c>
      <c r="D83" s="238">
        <v>1985</v>
      </c>
      <c r="E83" s="239" t="s">
        <v>157</v>
      </c>
      <c r="F83" s="240" t="s">
        <v>391</v>
      </c>
      <c r="H83" s="65"/>
    </row>
    <row r="84" spans="1:8" x14ac:dyDescent="0.2">
      <c r="B84" s="236" t="s">
        <v>82</v>
      </c>
      <c r="C84" s="237">
        <v>186.67</v>
      </c>
      <c r="D84" s="238">
        <v>1975</v>
      </c>
      <c r="E84" s="239" t="s">
        <v>176</v>
      </c>
      <c r="F84" s="240" t="s">
        <v>82</v>
      </c>
      <c r="H84" s="65"/>
    </row>
    <row r="85" spans="1:8" x14ac:dyDescent="0.2">
      <c r="B85" s="236" t="s">
        <v>83</v>
      </c>
      <c r="C85" s="237">
        <v>17.38</v>
      </c>
      <c r="D85" s="238">
        <v>1984</v>
      </c>
      <c r="E85" s="239" t="s">
        <v>161</v>
      </c>
      <c r="F85" s="241" t="s">
        <v>190</v>
      </c>
      <c r="H85" s="65"/>
    </row>
    <row r="86" spans="1:8" x14ac:dyDescent="0.2">
      <c r="B86" s="236" t="s">
        <v>84</v>
      </c>
      <c r="C86" s="237">
        <v>35.39</v>
      </c>
      <c r="D86" s="238">
        <v>1981</v>
      </c>
      <c r="E86" s="239" t="s">
        <v>157</v>
      </c>
      <c r="F86" s="240" t="s">
        <v>84</v>
      </c>
      <c r="H86" s="65"/>
    </row>
    <row r="87" spans="1:8" x14ac:dyDescent="0.2">
      <c r="B87" s="236" t="s">
        <v>85</v>
      </c>
      <c r="C87" s="237">
        <v>64.02</v>
      </c>
      <c r="D87" s="238">
        <v>1981</v>
      </c>
      <c r="E87" s="239" t="s">
        <v>157</v>
      </c>
      <c r="F87" s="241" t="s">
        <v>191</v>
      </c>
      <c r="H87" s="65"/>
    </row>
    <row r="88" spans="1:8" x14ac:dyDescent="0.2">
      <c r="B88" s="236" t="s">
        <v>86</v>
      </c>
      <c r="C88" s="237">
        <v>75.06</v>
      </c>
      <c r="D88" s="238">
        <v>1986</v>
      </c>
      <c r="E88" s="239" t="s">
        <v>157</v>
      </c>
      <c r="F88" s="241" t="s">
        <v>187</v>
      </c>
      <c r="H88" s="65"/>
    </row>
    <row r="89" spans="1:8" x14ac:dyDescent="0.2">
      <c r="B89" s="236" t="s">
        <v>87</v>
      </c>
      <c r="C89" s="237">
        <v>13.42</v>
      </c>
      <c r="D89" s="238">
        <v>2003</v>
      </c>
      <c r="E89" s="239" t="s">
        <v>418</v>
      </c>
      <c r="F89" s="240" t="s">
        <v>192</v>
      </c>
      <c r="H89" s="65"/>
    </row>
    <row r="90" spans="1:8" x14ac:dyDescent="0.2">
      <c r="B90" s="236" t="s">
        <v>88</v>
      </c>
      <c r="C90" s="237">
        <v>103.09</v>
      </c>
      <c r="D90" s="238">
        <v>1986</v>
      </c>
      <c r="E90" s="239" t="s">
        <v>157</v>
      </c>
      <c r="F90" s="240" t="s">
        <v>392</v>
      </c>
      <c r="H90" s="65"/>
    </row>
    <row r="91" spans="1:8" x14ac:dyDescent="0.2">
      <c r="B91" s="236" t="s">
        <v>405</v>
      </c>
      <c r="C91" s="237">
        <v>13.52</v>
      </c>
      <c r="D91" s="238">
        <v>2008</v>
      </c>
      <c r="E91" s="239" t="s">
        <v>157</v>
      </c>
      <c r="F91" s="240" t="s">
        <v>392</v>
      </c>
      <c r="H91" s="65"/>
    </row>
    <row r="92" spans="1:8" x14ac:dyDescent="0.2">
      <c r="B92" s="236" t="s">
        <v>89</v>
      </c>
      <c r="C92" s="237">
        <v>11.28</v>
      </c>
      <c r="D92" s="238">
        <v>1994</v>
      </c>
      <c r="E92" s="239" t="s">
        <v>418</v>
      </c>
      <c r="F92" s="240">
        <v>150</v>
      </c>
    </row>
    <row r="93" spans="1:8" x14ac:dyDescent="0.2">
      <c r="B93" s="236" t="s">
        <v>90</v>
      </c>
      <c r="C93" s="237">
        <v>10.95</v>
      </c>
      <c r="D93" s="238">
        <v>1993</v>
      </c>
      <c r="E93" s="239" t="s">
        <v>157</v>
      </c>
      <c r="F93" s="240" t="s">
        <v>193</v>
      </c>
    </row>
    <row r="94" spans="1:8" ht="12.75" thickBot="1" x14ac:dyDescent="0.25">
      <c r="A94" s="80"/>
      <c r="B94" s="242" t="s">
        <v>93</v>
      </c>
      <c r="C94" s="243">
        <v>398.65</v>
      </c>
      <c r="D94" s="244">
        <v>1981</v>
      </c>
      <c r="E94" s="245" t="s">
        <v>157</v>
      </c>
      <c r="F94" s="246" t="s">
        <v>93</v>
      </c>
    </row>
    <row r="95" spans="1:8" x14ac:dyDescent="0.2">
      <c r="A95" s="80"/>
      <c r="B95" s="239"/>
      <c r="C95" s="237"/>
      <c r="D95" s="239"/>
      <c r="E95" s="239"/>
      <c r="F95" s="247"/>
    </row>
    <row r="96" spans="1:8" x14ac:dyDescent="0.2">
      <c r="A96" s="80"/>
      <c r="B96" s="239" t="s">
        <v>588</v>
      </c>
      <c r="C96" s="237"/>
      <c r="D96" s="239"/>
      <c r="E96" s="239"/>
      <c r="F96" s="247"/>
    </row>
    <row r="97" spans="1:7" x14ac:dyDescent="0.2">
      <c r="A97" s="80"/>
      <c r="B97" s="80" t="s">
        <v>94</v>
      </c>
      <c r="C97" s="82"/>
      <c r="D97" s="248"/>
      <c r="E97" s="80"/>
      <c r="F97" s="248"/>
    </row>
    <row r="98" spans="1:7" x14ac:dyDescent="0.2">
      <c r="C98" s="65"/>
      <c r="D98" s="249"/>
      <c r="F98" s="249"/>
    </row>
    <row r="99" spans="1:7" x14ac:dyDescent="0.2">
      <c r="B99" s="322" t="s">
        <v>589</v>
      </c>
      <c r="C99" s="322"/>
      <c r="D99" s="322"/>
      <c r="E99" s="322"/>
      <c r="F99" s="322"/>
    </row>
    <row r="100" spans="1:7" x14ac:dyDescent="0.2">
      <c r="B100" s="322" t="s">
        <v>379</v>
      </c>
      <c r="C100" s="322"/>
      <c r="D100" s="322"/>
      <c r="E100" s="322"/>
      <c r="F100" s="322"/>
    </row>
    <row r="101" spans="1:7" x14ac:dyDescent="0.2">
      <c r="B101" s="278"/>
      <c r="C101" s="278"/>
      <c r="D101" s="278"/>
      <c r="E101" s="278"/>
      <c r="F101" s="278"/>
      <c r="G101" s="278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84" workbookViewId="0">
      <selection activeCell="F112" sqref="F112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8.5703125" style="17" customWidth="1"/>
    <col min="8" max="16384" width="11.42578125" style="17"/>
  </cols>
  <sheetData>
    <row r="1" spans="2:13" ht="66.75" customHeight="1" x14ac:dyDescent="0.2">
      <c r="B1" s="446" t="s">
        <v>209</v>
      </c>
      <c r="C1" s="446"/>
      <c r="D1" s="446"/>
      <c r="E1" s="446"/>
      <c r="F1" s="446"/>
      <c r="G1" s="446"/>
      <c r="H1" s="446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9</v>
      </c>
      <c r="C4" s="19" t="s">
        <v>0</v>
      </c>
      <c r="D4" s="20" t="s">
        <v>1</v>
      </c>
      <c r="E4" s="20" t="s">
        <v>2</v>
      </c>
      <c r="F4" s="20" t="s">
        <v>10</v>
      </c>
      <c r="G4" s="20" t="s">
        <v>11</v>
      </c>
      <c r="H4" s="21" t="s">
        <v>12</v>
      </c>
    </row>
    <row r="5" spans="2:13" ht="15" x14ac:dyDescent="0.25">
      <c r="B5" s="22"/>
      <c r="C5" s="23" t="s">
        <v>13</v>
      </c>
      <c r="D5" s="24" t="s">
        <v>14</v>
      </c>
      <c r="E5" s="24" t="s">
        <v>15</v>
      </c>
      <c r="F5" s="24" t="s">
        <v>13</v>
      </c>
      <c r="G5" s="24" t="s">
        <v>13</v>
      </c>
      <c r="H5" s="25"/>
    </row>
    <row r="6" spans="2:13" x14ac:dyDescent="0.2">
      <c r="B6" s="399" t="s">
        <v>593</v>
      </c>
      <c r="C6" s="27">
        <v>7.0000000000000007E-2</v>
      </c>
      <c r="D6" s="60"/>
      <c r="E6" s="60"/>
      <c r="F6" s="60"/>
      <c r="G6" s="28">
        <f>C6+D6+E6*1.9+F6</f>
        <v>7.0000000000000007E-2</v>
      </c>
      <c r="H6" s="29">
        <v>1976</v>
      </c>
    </row>
    <row r="7" spans="2:13" ht="15" x14ac:dyDescent="0.25">
      <c r="B7" s="26" t="s">
        <v>16</v>
      </c>
      <c r="C7" s="27">
        <v>7.3538699999999997</v>
      </c>
      <c r="D7" s="28">
        <v>15.5344</v>
      </c>
      <c r="E7" s="28">
        <v>0.99013899999999999</v>
      </c>
      <c r="F7" s="28">
        <v>0</v>
      </c>
      <c r="G7" s="28">
        <f>C7+D7+E7*1.9+F7</f>
        <v>24.769534099999998</v>
      </c>
      <c r="H7" s="29">
        <v>1972</v>
      </c>
      <c r="K7" s="30"/>
      <c r="L7" s="30"/>
      <c r="M7" s="30"/>
    </row>
    <row r="8" spans="2:13" ht="15" x14ac:dyDescent="0.25">
      <c r="B8" s="26" t="s">
        <v>17</v>
      </c>
      <c r="C8" s="27">
        <v>2.87913</v>
      </c>
      <c r="D8" s="28">
        <v>7.2792599999999998</v>
      </c>
      <c r="E8" s="28">
        <v>0.52433700000000005</v>
      </c>
      <c r="F8" s="28">
        <v>0</v>
      </c>
      <c r="G8" s="28">
        <f t="shared" ref="G8:G24" si="0">C8+D8+E8*1.9+F8</f>
        <v>11.154630300000001</v>
      </c>
      <c r="H8" s="29">
        <v>1968</v>
      </c>
      <c r="K8" s="30"/>
      <c r="L8" s="30"/>
      <c r="M8" s="30"/>
    </row>
    <row r="9" spans="2:13" ht="15" x14ac:dyDescent="0.25">
      <c r="B9" s="26" t="s">
        <v>18</v>
      </c>
      <c r="C9" s="27">
        <v>4.81731</v>
      </c>
      <c r="D9" s="28">
        <v>1.9763200000000001</v>
      </c>
      <c r="E9" s="28">
        <v>0.21</v>
      </c>
      <c r="F9" s="28">
        <v>0</v>
      </c>
      <c r="G9" s="28">
        <f t="shared" si="0"/>
        <v>7.1926300000000003</v>
      </c>
      <c r="H9" s="29">
        <v>1972</v>
      </c>
      <c r="K9" s="30"/>
      <c r="L9" s="30"/>
      <c r="M9" s="30"/>
    </row>
    <row r="10" spans="2:13" ht="15" x14ac:dyDescent="0.25">
      <c r="B10" s="26" t="s">
        <v>19</v>
      </c>
      <c r="C10" s="27">
        <v>0</v>
      </c>
      <c r="D10" s="28">
        <v>116.2</v>
      </c>
      <c r="E10" s="28">
        <v>0</v>
      </c>
      <c r="F10" s="28">
        <v>0.46</v>
      </c>
      <c r="G10" s="28">
        <f t="shared" si="0"/>
        <v>116.66</v>
      </c>
      <c r="H10" s="29">
        <v>1971</v>
      </c>
      <c r="K10" s="30"/>
      <c r="L10" s="30"/>
      <c r="M10" s="30"/>
    </row>
    <row r="11" spans="2:13" ht="15" x14ac:dyDescent="0.25">
      <c r="B11" s="26" t="s">
        <v>20</v>
      </c>
      <c r="C11" s="27">
        <v>5.5537099999999997</v>
      </c>
      <c r="D11" s="28">
        <v>1.6056999999999999</v>
      </c>
      <c r="E11" s="28">
        <v>0</v>
      </c>
      <c r="F11" s="28">
        <v>0.105271</v>
      </c>
      <c r="G11" s="28">
        <f t="shared" si="0"/>
        <v>7.2646809999999995</v>
      </c>
      <c r="H11" s="29">
        <v>1987</v>
      </c>
      <c r="K11" s="30"/>
      <c r="L11" s="30"/>
      <c r="M11" s="30"/>
    </row>
    <row r="12" spans="2:13" ht="15" x14ac:dyDescent="0.25">
      <c r="B12" s="399" t="s">
        <v>498</v>
      </c>
      <c r="C12" s="400">
        <v>8.8815500000000007</v>
      </c>
      <c r="D12" s="401">
        <v>0</v>
      </c>
      <c r="E12" s="401">
        <v>0</v>
      </c>
      <c r="F12" s="401">
        <v>0</v>
      </c>
      <c r="G12" s="401">
        <f t="shared" si="0"/>
        <v>8.8815500000000007</v>
      </c>
      <c r="H12" s="29">
        <v>1995</v>
      </c>
      <c r="K12" s="30"/>
      <c r="L12" s="30"/>
      <c r="M12" s="30"/>
    </row>
    <row r="13" spans="2:13" ht="15" x14ac:dyDescent="0.25">
      <c r="B13" s="399" t="s">
        <v>590</v>
      </c>
      <c r="C13" s="400">
        <v>6.53</v>
      </c>
      <c r="D13" s="401">
        <v>45.24</v>
      </c>
      <c r="E13" s="401">
        <v>0</v>
      </c>
      <c r="F13" s="401">
        <v>0</v>
      </c>
      <c r="G13" s="401">
        <f t="shared" si="0"/>
        <v>51.77</v>
      </c>
      <c r="H13" s="29">
        <v>1972</v>
      </c>
      <c r="K13" s="30"/>
      <c r="L13" s="30"/>
      <c r="M13" s="30"/>
    </row>
    <row r="14" spans="2:13" ht="15" x14ac:dyDescent="0.25">
      <c r="B14" s="399" t="s">
        <v>591</v>
      </c>
      <c r="C14" s="400">
        <v>5.1954200000000004</v>
      </c>
      <c r="D14" s="401">
        <v>17.340199999999999</v>
      </c>
      <c r="E14" s="401">
        <v>0.11314399999999999</v>
      </c>
      <c r="F14" s="401">
        <v>0</v>
      </c>
      <c r="G14" s="401">
        <f t="shared" si="0"/>
        <v>22.750593600000002</v>
      </c>
      <c r="H14" s="29">
        <v>1982</v>
      </c>
      <c r="K14" s="30"/>
      <c r="L14" s="30"/>
      <c r="M14" s="30"/>
    </row>
    <row r="15" spans="2:13" ht="15" x14ac:dyDescent="0.25">
      <c r="B15" s="26" t="s">
        <v>21</v>
      </c>
      <c r="C15" s="27">
        <v>1.33</v>
      </c>
      <c r="D15" s="28">
        <v>2.19</v>
      </c>
      <c r="E15" s="28">
        <v>0</v>
      </c>
      <c r="F15" s="28">
        <v>0.02</v>
      </c>
      <c r="G15" s="28">
        <f t="shared" si="0"/>
        <v>3.54</v>
      </c>
      <c r="H15" s="29">
        <v>1975</v>
      </c>
      <c r="K15" s="30"/>
      <c r="L15" s="30"/>
      <c r="M15" s="30"/>
    </row>
    <row r="16" spans="2:13" ht="15" x14ac:dyDescent="0.25">
      <c r="B16" s="26" t="s">
        <v>22</v>
      </c>
      <c r="C16" s="27">
        <v>0.37</v>
      </c>
      <c r="D16" s="28">
        <v>0.08</v>
      </c>
      <c r="E16" s="28">
        <v>0.01</v>
      </c>
      <c r="F16" s="28">
        <v>0</v>
      </c>
      <c r="G16" s="28">
        <f t="shared" si="0"/>
        <v>0.46900000000000003</v>
      </c>
      <c r="H16" s="29">
        <v>1982</v>
      </c>
      <c r="K16" s="30"/>
      <c r="L16" s="30"/>
      <c r="M16" s="30"/>
    </row>
    <row r="17" spans="2:13" ht="15" x14ac:dyDescent="0.25">
      <c r="B17" s="26" t="s">
        <v>592</v>
      </c>
      <c r="C17" s="27">
        <v>13.8614</v>
      </c>
      <c r="D17" s="28">
        <v>0.347779</v>
      </c>
      <c r="E17" s="28">
        <v>0.31800499999999998</v>
      </c>
      <c r="F17" s="28">
        <v>2.0960000000000002E-3</v>
      </c>
      <c r="G17" s="28">
        <f t="shared" si="0"/>
        <v>14.815484499999998</v>
      </c>
      <c r="H17" s="29">
        <v>1975</v>
      </c>
      <c r="K17" s="30"/>
      <c r="L17" s="30"/>
      <c r="M17" s="30"/>
    </row>
    <row r="18" spans="2:13" ht="15" x14ac:dyDescent="0.25">
      <c r="B18" s="26" t="s">
        <v>23</v>
      </c>
      <c r="C18" s="27">
        <v>0</v>
      </c>
      <c r="D18" s="28">
        <v>11.6</v>
      </c>
      <c r="E18" s="28">
        <v>0</v>
      </c>
      <c r="F18" s="28">
        <v>0.08</v>
      </c>
      <c r="G18" s="28">
        <f t="shared" si="0"/>
        <v>11.68</v>
      </c>
      <c r="H18" s="29">
        <v>1974</v>
      </c>
      <c r="K18" s="30"/>
      <c r="L18" s="30"/>
      <c r="M18" s="30"/>
    </row>
    <row r="19" spans="2:13" ht="15" x14ac:dyDescent="0.25">
      <c r="B19" s="26" t="s">
        <v>24</v>
      </c>
      <c r="C19" s="27">
        <v>0</v>
      </c>
      <c r="D19" s="28">
        <v>27.26</v>
      </c>
      <c r="E19" s="28">
        <v>0</v>
      </c>
      <c r="F19" s="28">
        <v>0.21</v>
      </c>
      <c r="G19" s="28">
        <f t="shared" si="0"/>
        <v>27.470000000000002</v>
      </c>
      <c r="H19" s="29">
        <v>1974</v>
      </c>
      <c r="K19" s="30"/>
      <c r="L19" s="30"/>
      <c r="M19" s="30"/>
    </row>
    <row r="20" spans="2:13" ht="15" x14ac:dyDescent="0.25">
      <c r="B20" s="26" t="s">
        <v>25</v>
      </c>
      <c r="C20" s="27">
        <v>3.8737300000000001</v>
      </c>
      <c r="D20" s="28">
        <v>9.6927299999999992</v>
      </c>
      <c r="E20" s="28">
        <v>0.56620199999999998</v>
      </c>
      <c r="F20" s="28">
        <v>0</v>
      </c>
      <c r="G20" s="28">
        <f t="shared" si="0"/>
        <v>14.642243799999999</v>
      </c>
      <c r="H20" s="29">
        <v>1978</v>
      </c>
      <c r="K20" s="30"/>
      <c r="L20" s="30"/>
      <c r="M20" s="30"/>
    </row>
    <row r="21" spans="2:13" ht="15" x14ac:dyDescent="0.25">
      <c r="B21" s="26" t="s">
        <v>26</v>
      </c>
      <c r="C21" s="27">
        <v>12.1534</v>
      </c>
      <c r="D21" s="28">
        <v>25.974299999999999</v>
      </c>
      <c r="E21" s="28">
        <v>1.43</v>
      </c>
      <c r="F21" s="28">
        <v>0</v>
      </c>
      <c r="G21" s="28">
        <f t="shared" si="0"/>
        <v>40.844699999999996</v>
      </c>
      <c r="H21" s="29">
        <v>1970</v>
      </c>
      <c r="K21" s="30"/>
      <c r="L21" s="30"/>
      <c r="M21" s="30"/>
    </row>
    <row r="22" spans="2:13" ht="15" x14ac:dyDescent="0.25">
      <c r="B22" s="26" t="s">
        <v>353</v>
      </c>
      <c r="C22" s="27">
        <v>7.9060089999999992</v>
      </c>
      <c r="D22" s="28">
        <v>0</v>
      </c>
      <c r="E22" s="28">
        <v>0</v>
      </c>
      <c r="F22" s="28">
        <v>0</v>
      </c>
      <c r="G22" s="28">
        <f t="shared" si="0"/>
        <v>7.9060089999999992</v>
      </c>
      <c r="H22" s="29">
        <v>1987</v>
      </c>
      <c r="K22" s="30"/>
      <c r="L22" s="30"/>
      <c r="M22" s="30"/>
    </row>
    <row r="23" spans="2:13" ht="15" x14ac:dyDescent="0.25">
      <c r="B23" s="399" t="s">
        <v>491</v>
      </c>
      <c r="C23" s="27">
        <v>0.29330299999999998</v>
      </c>
      <c r="D23" s="28">
        <v>2.0769700000000002</v>
      </c>
      <c r="E23" s="28">
        <v>0.38540600000000003</v>
      </c>
      <c r="F23" s="28">
        <v>0</v>
      </c>
      <c r="G23" s="28">
        <f t="shared" si="0"/>
        <v>3.1025444000000002</v>
      </c>
      <c r="H23" s="29">
        <v>2007</v>
      </c>
      <c r="K23" s="30"/>
      <c r="L23" s="30"/>
      <c r="M23" s="30"/>
    </row>
    <row r="24" spans="2:13" ht="15.75" thickBot="1" x14ac:dyDescent="0.3">
      <c r="B24" s="26" t="s">
        <v>27</v>
      </c>
      <c r="C24" s="27">
        <v>0</v>
      </c>
      <c r="D24" s="28">
        <v>9.2200000000000006</v>
      </c>
      <c r="E24" s="28">
        <v>0</v>
      </c>
      <c r="F24" s="28">
        <v>0.06</v>
      </c>
      <c r="G24" s="31">
        <f t="shared" si="0"/>
        <v>9.2800000000000011</v>
      </c>
      <c r="H24" s="29">
        <v>1973</v>
      </c>
      <c r="K24" s="30"/>
      <c r="L24" s="30"/>
      <c r="M24" s="30"/>
    </row>
    <row r="25" spans="2:13" s="37" customFormat="1" ht="51.75" thickBot="1" x14ac:dyDescent="0.25">
      <c r="B25" s="32" t="s">
        <v>206</v>
      </c>
      <c r="C25" s="283">
        <f>SUM(C6:C24)</f>
        <v>81.068831999999986</v>
      </c>
      <c r="D25" s="33">
        <f>SUM(D6:D24)</f>
        <v>293.61765900000006</v>
      </c>
      <c r="E25" s="33">
        <f>SUM(E6:E24)</f>
        <v>4.5472329999999994</v>
      </c>
      <c r="F25" s="33">
        <f>SUM(F6:F24)</f>
        <v>0.93736700000000006</v>
      </c>
      <c r="G25" s="284">
        <f>SUM(G6:G24)</f>
        <v>384.26360069999998</v>
      </c>
      <c r="H25" s="34"/>
      <c r="I25" s="35"/>
      <c r="J25" s="35"/>
      <c r="K25" s="36"/>
      <c r="L25" s="36"/>
      <c r="M25" s="36"/>
    </row>
    <row r="26" spans="2:13" s="37" customFormat="1" x14ac:dyDescent="0.2">
      <c r="B26" s="26" t="s">
        <v>28</v>
      </c>
      <c r="C26" s="27">
        <v>1.3840110000000001</v>
      </c>
      <c r="D26" s="28">
        <v>3.8450420000000003</v>
      </c>
      <c r="E26" s="28">
        <v>0.6837160000000001</v>
      </c>
      <c r="F26" s="28"/>
      <c r="G26" s="39">
        <f>C26+D26+E26*1.9+F26</f>
        <v>6.5281134000000005</v>
      </c>
      <c r="H26" s="40">
        <v>1990</v>
      </c>
      <c r="I26" s="35"/>
      <c r="J26" s="35"/>
      <c r="K26" s="36"/>
      <c r="L26" s="36"/>
      <c r="M26" s="36"/>
    </row>
    <row r="27" spans="2:13" s="37" customFormat="1" ht="15" x14ac:dyDescent="0.25">
      <c r="B27" s="26" t="s">
        <v>29</v>
      </c>
      <c r="C27" s="27">
        <v>26.362021000000002</v>
      </c>
      <c r="D27" s="28">
        <v>3.2815080000000001</v>
      </c>
      <c r="E27" s="28">
        <v>0</v>
      </c>
      <c r="F27" s="28"/>
      <c r="G27" s="39">
        <f t="shared" ref="G27:G91" si="1">C27+D27+E27*1.9+F27</f>
        <v>29.643529000000001</v>
      </c>
      <c r="H27" s="41">
        <v>1998</v>
      </c>
      <c r="I27" s="42"/>
      <c r="J27" s="42"/>
    </row>
    <row r="28" spans="2:13" s="37" customFormat="1" ht="15" x14ac:dyDescent="0.25">
      <c r="B28" s="26" t="s">
        <v>401</v>
      </c>
      <c r="C28" s="27">
        <v>0.14532299999999998</v>
      </c>
      <c r="D28" s="28">
        <v>0.36361900000000003</v>
      </c>
      <c r="E28" s="28">
        <v>0</v>
      </c>
      <c r="F28" s="28"/>
      <c r="G28" s="39">
        <f t="shared" si="1"/>
        <v>0.50894200000000001</v>
      </c>
      <c r="H28" s="41">
        <v>2010</v>
      </c>
      <c r="I28" s="42"/>
      <c r="J28" s="42"/>
    </row>
    <row r="29" spans="2:13" ht="15" x14ac:dyDescent="0.25">
      <c r="B29" s="26" t="s">
        <v>30</v>
      </c>
      <c r="C29" s="27">
        <v>60.297094000000001</v>
      </c>
      <c r="D29" s="28">
        <v>1.462297</v>
      </c>
      <c r="E29" s="28">
        <v>0</v>
      </c>
      <c r="F29" s="28"/>
      <c r="G29" s="39">
        <f t="shared" si="1"/>
        <v>61.759391000000001</v>
      </c>
      <c r="H29" s="41">
        <v>1967</v>
      </c>
      <c r="I29" s="42"/>
      <c r="J29" s="42"/>
    </row>
    <row r="30" spans="2:13" ht="15" x14ac:dyDescent="0.25">
      <c r="B30" s="26" t="s">
        <v>31</v>
      </c>
      <c r="C30" s="27">
        <v>0.63791600000000004</v>
      </c>
      <c r="D30" s="28">
        <v>2.1700000000000001E-2</v>
      </c>
      <c r="E30" s="28">
        <v>1.2468E-2</v>
      </c>
      <c r="F30" s="28"/>
      <c r="G30" s="39">
        <f t="shared" si="1"/>
        <v>0.68330520000000006</v>
      </c>
      <c r="H30" s="43">
        <v>1989</v>
      </c>
      <c r="I30" s="42"/>
      <c r="J30" s="42"/>
    </row>
    <row r="31" spans="2:13" ht="15" x14ac:dyDescent="0.25">
      <c r="B31" s="26" t="s">
        <v>32</v>
      </c>
      <c r="C31" s="27">
        <v>56.361139999999999</v>
      </c>
      <c r="D31" s="28">
        <v>3.4376380000000002</v>
      </c>
      <c r="E31" s="28">
        <v>1.2777970000000001</v>
      </c>
      <c r="F31" s="28"/>
      <c r="G31" s="39">
        <f t="shared" si="1"/>
        <v>62.2265923</v>
      </c>
      <c r="H31" s="41">
        <v>1980</v>
      </c>
      <c r="I31" s="42"/>
      <c r="J31" s="42"/>
    </row>
    <row r="32" spans="2:13" ht="15" x14ac:dyDescent="0.25">
      <c r="B32" s="26" t="s">
        <v>402</v>
      </c>
      <c r="C32" s="27">
        <v>9.5820000000000002E-3</v>
      </c>
      <c r="D32" s="28">
        <v>0</v>
      </c>
      <c r="E32" s="28">
        <v>0</v>
      </c>
      <c r="F32" s="28"/>
      <c r="G32" s="39">
        <f t="shared" si="1"/>
        <v>9.5820000000000002E-3</v>
      </c>
      <c r="H32" s="41">
        <v>1992</v>
      </c>
      <c r="I32" s="42"/>
      <c r="J32" s="42"/>
    </row>
    <row r="33" spans="2:10" ht="15" x14ac:dyDescent="0.25">
      <c r="B33" s="26" t="s">
        <v>33</v>
      </c>
      <c r="C33" s="27">
        <v>135.13240400000001</v>
      </c>
      <c r="D33" s="28">
        <v>1.6246929999999999</v>
      </c>
      <c r="E33" s="28">
        <v>2.5155099999999999</v>
      </c>
      <c r="F33" s="28"/>
      <c r="G33" s="39">
        <f t="shared" si="1"/>
        <v>141.53656600000002</v>
      </c>
      <c r="H33" s="41">
        <v>1984</v>
      </c>
      <c r="I33" s="42"/>
      <c r="J33" s="42"/>
    </row>
    <row r="34" spans="2:10" ht="15" x14ac:dyDescent="0.25">
      <c r="B34" s="26" t="s">
        <v>34</v>
      </c>
      <c r="C34" s="27">
        <v>452.60157500000003</v>
      </c>
      <c r="D34" s="28">
        <v>143.46307300000004</v>
      </c>
      <c r="E34" s="28">
        <v>13.147729000000002</v>
      </c>
      <c r="F34" s="28"/>
      <c r="G34" s="39">
        <f t="shared" si="1"/>
        <v>621.04533309999999</v>
      </c>
      <c r="H34" s="41">
        <v>1969</v>
      </c>
      <c r="I34" s="42"/>
      <c r="J34" s="42"/>
    </row>
    <row r="35" spans="2:10" ht="15" x14ac:dyDescent="0.25">
      <c r="B35" s="26" t="s">
        <v>35</v>
      </c>
      <c r="C35" s="27">
        <v>104.41133099999999</v>
      </c>
      <c r="D35" s="28">
        <v>39.921154000000001</v>
      </c>
      <c r="E35" s="28">
        <v>3.9548300000000007</v>
      </c>
      <c r="F35" s="28"/>
      <c r="G35" s="39">
        <f t="shared" si="1"/>
        <v>151.84666199999998</v>
      </c>
      <c r="H35" s="41">
        <v>1970</v>
      </c>
      <c r="I35" s="42"/>
      <c r="J35" s="42"/>
    </row>
    <row r="36" spans="2:10" ht="15" x14ac:dyDescent="0.25">
      <c r="B36" s="26" t="s">
        <v>36</v>
      </c>
      <c r="C36" s="27">
        <v>10.631283</v>
      </c>
      <c r="D36" s="28">
        <v>3.981093</v>
      </c>
      <c r="E36" s="28">
        <v>0.44787999999999989</v>
      </c>
      <c r="F36" s="28"/>
      <c r="G36" s="39">
        <f t="shared" si="1"/>
        <v>15.463348</v>
      </c>
      <c r="H36" s="41">
        <v>1988</v>
      </c>
      <c r="I36" s="42"/>
      <c r="J36" s="42"/>
    </row>
    <row r="37" spans="2:10" ht="15" x14ac:dyDescent="0.25">
      <c r="B37" s="26" t="s">
        <v>37</v>
      </c>
      <c r="C37" s="27">
        <v>0.27504100000000004</v>
      </c>
      <c r="D37" s="28">
        <v>1.6899999999999999E-4</v>
      </c>
      <c r="E37" s="28"/>
      <c r="F37" s="28"/>
      <c r="G37" s="39">
        <f t="shared" si="1"/>
        <v>0.27521000000000001</v>
      </c>
      <c r="H37" s="43">
        <v>1991</v>
      </c>
      <c r="I37" s="42"/>
      <c r="J37" s="42"/>
    </row>
    <row r="38" spans="2:10" ht="15" x14ac:dyDescent="0.25">
      <c r="B38" s="26" t="s">
        <v>38</v>
      </c>
      <c r="C38" s="27">
        <v>29.222888999999999</v>
      </c>
      <c r="D38" s="28">
        <v>3.6901519999999999</v>
      </c>
      <c r="E38" s="28">
        <v>0.33592400000000006</v>
      </c>
      <c r="F38" s="28"/>
      <c r="G38" s="39">
        <f t="shared" si="1"/>
        <v>33.551296600000001</v>
      </c>
      <c r="H38" s="41">
        <v>1992</v>
      </c>
      <c r="I38" s="42"/>
      <c r="J38" s="42"/>
    </row>
    <row r="39" spans="2:10" ht="15" x14ac:dyDescent="0.25">
      <c r="B39" s="26" t="s">
        <v>492</v>
      </c>
      <c r="C39" s="27">
        <v>0.12582599999999999</v>
      </c>
      <c r="D39" s="28">
        <v>0</v>
      </c>
      <c r="E39" s="28">
        <v>0</v>
      </c>
      <c r="F39" s="28"/>
      <c r="G39" s="39">
        <f t="shared" si="1"/>
        <v>0.12582599999999999</v>
      </c>
      <c r="H39" s="41">
        <v>2007</v>
      </c>
      <c r="I39" s="42"/>
      <c r="J39" s="42"/>
    </row>
    <row r="40" spans="2:10" ht="15" x14ac:dyDescent="0.25">
      <c r="B40" s="26" t="s">
        <v>141</v>
      </c>
      <c r="C40" s="27">
        <v>0.18315900000000002</v>
      </c>
      <c r="D40" s="28">
        <v>0.36933700000000003</v>
      </c>
      <c r="E40" s="28">
        <v>2.1659999999999999E-2</v>
      </c>
      <c r="F40" s="28">
        <v>1.5821999999999999E-2</v>
      </c>
      <c r="G40" s="39">
        <f t="shared" si="1"/>
        <v>0.60947200000000012</v>
      </c>
      <c r="H40" s="41">
        <v>1985</v>
      </c>
      <c r="I40" s="42"/>
      <c r="J40" s="42"/>
    </row>
    <row r="41" spans="2:10" ht="15" x14ac:dyDescent="0.25">
      <c r="B41" s="26" t="s">
        <v>39</v>
      </c>
      <c r="C41" s="27">
        <v>2.783388</v>
      </c>
      <c r="D41" s="28">
        <v>0.73109199999999996</v>
      </c>
      <c r="E41" s="28">
        <v>0.14344899999999999</v>
      </c>
      <c r="F41" s="28"/>
      <c r="G41" s="39">
        <f t="shared" si="1"/>
        <v>3.7870330999999999</v>
      </c>
      <c r="H41" s="41">
        <v>2004</v>
      </c>
      <c r="I41" s="42"/>
      <c r="J41" s="42"/>
    </row>
    <row r="42" spans="2:10" ht="15" x14ac:dyDescent="0.25">
      <c r="B42" s="26" t="s">
        <v>40</v>
      </c>
      <c r="C42" s="27">
        <v>8.5130359999999996</v>
      </c>
      <c r="D42" s="28">
        <v>12.315508999999999</v>
      </c>
      <c r="E42" s="28">
        <v>2.7218109999999998</v>
      </c>
      <c r="F42" s="28">
        <v>0.60345199999999999</v>
      </c>
      <c r="G42" s="39">
        <f t="shared" si="1"/>
        <v>26.603437899999999</v>
      </c>
      <c r="H42" s="41">
        <v>1989</v>
      </c>
      <c r="I42" s="42"/>
      <c r="J42" s="42"/>
    </row>
    <row r="43" spans="2:10" ht="15" x14ac:dyDescent="0.25">
      <c r="B43" s="26" t="s">
        <v>42</v>
      </c>
      <c r="C43" s="27">
        <v>98.52696899999998</v>
      </c>
      <c r="D43" s="28"/>
      <c r="E43" s="28"/>
      <c r="F43" s="28"/>
      <c r="G43" s="39">
        <f t="shared" si="1"/>
        <v>98.52696899999998</v>
      </c>
      <c r="H43" s="41">
        <v>1991</v>
      </c>
      <c r="I43" s="42"/>
      <c r="J43" s="42"/>
    </row>
    <row r="44" spans="2:10" ht="15" x14ac:dyDescent="0.25">
      <c r="B44" s="26" t="s">
        <v>143</v>
      </c>
      <c r="C44" s="27">
        <v>1.0880719999999999</v>
      </c>
      <c r="D44" s="28">
        <v>0.6663</v>
      </c>
      <c r="E44" s="28">
        <v>0.117906</v>
      </c>
      <c r="F44" s="28"/>
      <c r="G44" s="39">
        <f t="shared" si="1"/>
        <v>1.9783934000000001</v>
      </c>
      <c r="H44" s="41">
        <v>1975</v>
      </c>
      <c r="I44" s="42"/>
      <c r="J44" s="42"/>
    </row>
    <row r="45" spans="2:10" ht="15" x14ac:dyDescent="0.25">
      <c r="B45" s="26" t="s">
        <v>43</v>
      </c>
      <c r="C45" s="27">
        <v>358.59456100000006</v>
      </c>
      <c r="D45" s="28">
        <v>23.077293000000004</v>
      </c>
      <c r="E45" s="28">
        <v>2.8262220000000005</v>
      </c>
      <c r="F45" s="28"/>
      <c r="G45" s="39">
        <f t="shared" si="1"/>
        <v>387.04167580000006</v>
      </c>
      <c r="H45" s="41">
        <v>1978</v>
      </c>
      <c r="I45" s="42"/>
      <c r="J45" s="42"/>
    </row>
    <row r="46" spans="2:10" ht="15" x14ac:dyDescent="0.25">
      <c r="B46" s="26" t="s">
        <v>44</v>
      </c>
      <c r="C46" s="27">
        <v>46.781263999999993</v>
      </c>
      <c r="D46" s="28">
        <v>39.109186000000001</v>
      </c>
      <c r="E46" s="28">
        <v>5.0143190000000004</v>
      </c>
      <c r="F46" s="28">
        <v>2.1632999999999999E-2</v>
      </c>
      <c r="G46" s="39">
        <f t="shared" si="1"/>
        <v>95.439289099999982</v>
      </c>
      <c r="H46" s="41">
        <v>1978</v>
      </c>
      <c r="I46" s="42"/>
      <c r="J46" s="42"/>
    </row>
    <row r="47" spans="2:10" ht="15" x14ac:dyDescent="0.25">
      <c r="B47" s="26" t="s">
        <v>45</v>
      </c>
      <c r="C47" s="27">
        <v>4.3008999999999999E-2</v>
      </c>
      <c r="D47" s="28">
        <v>14.382</v>
      </c>
      <c r="E47" s="28">
        <v>2.0142329999999999</v>
      </c>
      <c r="F47" s="28">
        <v>4.3923230000000002</v>
      </c>
      <c r="G47" s="39">
        <f t="shared" si="1"/>
        <v>22.6443747</v>
      </c>
      <c r="H47" s="41">
        <v>1982</v>
      </c>
      <c r="I47" s="42"/>
      <c r="J47" s="42"/>
    </row>
    <row r="48" spans="2:10" ht="15" x14ac:dyDescent="0.25">
      <c r="B48" s="26" t="s">
        <v>46</v>
      </c>
      <c r="C48" s="27">
        <v>35.916322000000001</v>
      </c>
      <c r="D48" s="28">
        <v>6.1893210000000005</v>
      </c>
      <c r="E48" s="28">
        <v>1.9018660000000001</v>
      </c>
      <c r="F48" s="28"/>
      <c r="G48" s="39">
        <f t="shared" si="1"/>
        <v>45.7191884</v>
      </c>
      <c r="H48" s="41">
        <v>1980</v>
      </c>
      <c r="I48" s="42"/>
      <c r="J48" s="42"/>
    </row>
    <row r="49" spans="2:10" ht="15" x14ac:dyDescent="0.25">
      <c r="B49" s="26" t="s">
        <v>519</v>
      </c>
      <c r="C49" s="27">
        <v>148.40525999999997</v>
      </c>
      <c r="D49" s="28">
        <v>16.137138</v>
      </c>
      <c r="E49" s="28">
        <v>0.57016800000000012</v>
      </c>
      <c r="F49" s="28"/>
      <c r="G49" s="39">
        <f t="shared" si="1"/>
        <v>165.62571719999997</v>
      </c>
      <c r="H49" s="41">
        <v>1985</v>
      </c>
      <c r="I49" s="42"/>
      <c r="J49" s="42"/>
    </row>
    <row r="50" spans="2:10" ht="15" x14ac:dyDescent="0.25">
      <c r="B50" s="26" t="s">
        <v>48</v>
      </c>
      <c r="C50" s="27">
        <v>9.5939679999999985</v>
      </c>
      <c r="D50" s="28">
        <v>1.6446189999999998</v>
      </c>
      <c r="E50" s="28">
        <v>0.26064200000000004</v>
      </c>
      <c r="F50" s="28"/>
      <c r="G50" s="39">
        <f t="shared" si="1"/>
        <v>11.733806799999998</v>
      </c>
      <c r="H50" s="41">
        <v>1974</v>
      </c>
      <c r="I50" s="42"/>
      <c r="J50" s="42"/>
    </row>
    <row r="51" spans="2:10" ht="15" x14ac:dyDescent="0.25">
      <c r="B51" s="26" t="s">
        <v>403</v>
      </c>
      <c r="C51" s="27">
        <v>0.75846000000000002</v>
      </c>
      <c r="D51" s="28">
        <v>9.4020999999999993E-2</v>
      </c>
      <c r="E51" s="28">
        <v>4.0980999999999997E-2</v>
      </c>
      <c r="F51" s="28"/>
      <c r="G51" s="39">
        <f t="shared" si="1"/>
        <v>0.93034490000000003</v>
      </c>
      <c r="H51" s="41">
        <v>2009</v>
      </c>
      <c r="I51" s="42"/>
      <c r="J51" s="42"/>
    </row>
    <row r="52" spans="2:10" ht="15" x14ac:dyDescent="0.25">
      <c r="B52" s="26" t="s">
        <v>454</v>
      </c>
      <c r="C52" s="27">
        <v>3.8089999999999999E-3</v>
      </c>
      <c r="D52" s="28">
        <v>6.8196999999999994E-2</v>
      </c>
      <c r="E52" s="28">
        <v>3.5920000000000001E-3</v>
      </c>
      <c r="F52" s="28"/>
      <c r="G52" s="39">
        <f t="shared" si="1"/>
        <v>7.8830799999999993E-2</v>
      </c>
      <c r="H52" s="41">
        <v>2008</v>
      </c>
      <c r="I52" s="42"/>
      <c r="J52" s="42"/>
    </row>
    <row r="53" spans="2:10" ht="15" x14ac:dyDescent="0.25">
      <c r="B53" s="26" t="s">
        <v>457</v>
      </c>
      <c r="C53" s="27">
        <v>0.32144699999999998</v>
      </c>
      <c r="D53" s="28">
        <v>5.3660000000000001E-3</v>
      </c>
      <c r="E53" s="28"/>
      <c r="F53" s="28"/>
      <c r="G53" s="39">
        <f t="shared" si="1"/>
        <v>0.32681299999999996</v>
      </c>
      <c r="H53" s="41">
        <v>2009</v>
      </c>
      <c r="I53" s="42"/>
      <c r="J53" s="42"/>
    </row>
    <row r="54" spans="2:10" ht="15" x14ac:dyDescent="0.25">
      <c r="B54" s="26" t="s">
        <v>50</v>
      </c>
      <c r="C54" s="27">
        <v>22.982987000000005</v>
      </c>
      <c r="D54" s="28">
        <v>0.88349</v>
      </c>
      <c r="E54" s="28"/>
      <c r="F54" s="28"/>
      <c r="G54" s="39">
        <f t="shared" si="1"/>
        <v>23.866477000000003</v>
      </c>
      <c r="H54" s="41">
        <v>1994</v>
      </c>
      <c r="I54" s="42"/>
      <c r="J54" s="42"/>
    </row>
    <row r="55" spans="2:10" ht="15" x14ac:dyDescent="0.25">
      <c r="B55" s="26" t="s">
        <v>51</v>
      </c>
      <c r="C55" s="27">
        <v>18.593771</v>
      </c>
      <c r="D55" s="28">
        <v>21.394280999999999</v>
      </c>
      <c r="E55" s="28">
        <v>4.5347240000000006</v>
      </c>
      <c r="F55" s="28">
        <v>2.0967440000000002</v>
      </c>
      <c r="G55" s="39">
        <f t="shared" si="1"/>
        <v>50.700771599999996</v>
      </c>
      <c r="H55" s="41">
        <v>1997</v>
      </c>
      <c r="I55" s="42"/>
      <c r="J55" s="42"/>
    </row>
    <row r="56" spans="2:10" ht="15" x14ac:dyDescent="0.25">
      <c r="B56" s="26" t="s">
        <v>52</v>
      </c>
      <c r="C56" s="27">
        <v>21.555412999999998</v>
      </c>
      <c r="D56" s="28">
        <v>52.930242000000007</v>
      </c>
      <c r="E56" s="28">
        <v>4.608899000000001</v>
      </c>
      <c r="F56" s="28"/>
      <c r="G56" s="39">
        <f t="shared" si="1"/>
        <v>83.242563100000012</v>
      </c>
      <c r="H56" s="41">
        <v>1994</v>
      </c>
      <c r="I56" s="42"/>
      <c r="J56" s="42"/>
    </row>
    <row r="57" spans="2:10" ht="15" x14ac:dyDescent="0.25">
      <c r="B57" s="26" t="s">
        <v>145</v>
      </c>
      <c r="C57" s="27">
        <v>0.18059500000000001</v>
      </c>
      <c r="D57" s="28">
        <v>1.94415</v>
      </c>
      <c r="E57" s="28">
        <v>0.17559900000000001</v>
      </c>
      <c r="F57" s="28"/>
      <c r="G57" s="39">
        <f t="shared" si="1"/>
        <v>2.4583830999999998</v>
      </c>
      <c r="H57" s="41">
        <v>1992</v>
      </c>
      <c r="I57" s="42"/>
      <c r="J57" s="42"/>
    </row>
    <row r="58" spans="2:10" ht="15" x14ac:dyDescent="0.25">
      <c r="B58" s="26" t="s">
        <v>53</v>
      </c>
      <c r="C58" s="27">
        <v>3.7734489999999998</v>
      </c>
      <c r="D58" s="28">
        <v>18.093767</v>
      </c>
      <c r="E58" s="28">
        <v>4.8387820000000001</v>
      </c>
      <c r="F58" s="28">
        <v>2.2528410000000001</v>
      </c>
      <c r="G58" s="39">
        <f t="shared" si="1"/>
        <v>33.3137428</v>
      </c>
      <c r="H58" s="41">
        <v>1987</v>
      </c>
      <c r="I58" s="42"/>
      <c r="J58" s="42"/>
    </row>
    <row r="59" spans="2:10" ht="15" x14ac:dyDescent="0.25">
      <c r="B59" s="26" t="s">
        <v>54</v>
      </c>
      <c r="C59" s="27">
        <v>5.9417600000000004</v>
      </c>
      <c r="D59" s="28">
        <v>1.985204</v>
      </c>
      <c r="E59" s="28">
        <v>0.42642000000000002</v>
      </c>
      <c r="F59" s="28"/>
      <c r="G59" s="39">
        <f t="shared" si="1"/>
        <v>8.7371619999999997</v>
      </c>
      <c r="H59" s="41">
        <v>2001</v>
      </c>
      <c r="I59" s="42"/>
      <c r="J59" s="42"/>
    </row>
    <row r="60" spans="2:10" ht="15" x14ac:dyDescent="0.25">
      <c r="B60" s="26" t="s">
        <v>56</v>
      </c>
      <c r="C60" s="27">
        <v>26.157694000000006</v>
      </c>
      <c r="D60" s="28">
        <v>8.9706360000000007</v>
      </c>
      <c r="E60" s="28">
        <v>2.0284770000000001</v>
      </c>
      <c r="F60" s="28"/>
      <c r="G60" s="39">
        <f t="shared" si="1"/>
        <v>38.982436300000003</v>
      </c>
      <c r="H60" s="41">
        <v>1986</v>
      </c>
      <c r="I60" s="42"/>
      <c r="J60" s="42"/>
    </row>
    <row r="61" spans="2:10" ht="15" x14ac:dyDescent="0.25">
      <c r="B61" s="26" t="s">
        <v>57</v>
      </c>
      <c r="C61" s="27">
        <v>88.46625800000001</v>
      </c>
      <c r="D61" s="28">
        <v>6.845256</v>
      </c>
      <c r="E61" s="28">
        <v>0.82588600000000001</v>
      </c>
      <c r="F61" s="28"/>
      <c r="G61" s="39">
        <f t="shared" si="1"/>
        <v>96.880697400000017</v>
      </c>
      <c r="H61" s="41">
        <v>1992</v>
      </c>
      <c r="I61" s="42"/>
      <c r="J61" s="42"/>
    </row>
    <row r="62" spans="2:10" ht="15" x14ac:dyDescent="0.25">
      <c r="B62" s="26" t="s">
        <v>58</v>
      </c>
      <c r="C62" s="27"/>
      <c r="D62" s="28">
        <v>140.34239600000001</v>
      </c>
      <c r="E62" s="28"/>
      <c r="F62" s="28">
        <v>10.553178000000001</v>
      </c>
      <c r="G62" s="39">
        <f t="shared" si="1"/>
        <v>150.89557400000001</v>
      </c>
      <c r="H62" s="43">
        <v>1997</v>
      </c>
      <c r="I62" s="42"/>
      <c r="J62" s="42"/>
    </row>
    <row r="63" spans="2:10" ht="15" x14ac:dyDescent="0.25">
      <c r="B63" s="26" t="s">
        <v>59</v>
      </c>
      <c r="C63" s="27">
        <v>367.61586899999998</v>
      </c>
      <c r="D63" s="28">
        <v>40.577630999999997</v>
      </c>
      <c r="E63" s="28">
        <v>8.7270000000000003</v>
      </c>
      <c r="F63" s="28"/>
      <c r="G63" s="39">
        <f t="shared" si="1"/>
        <v>424.77479999999997</v>
      </c>
      <c r="H63" s="41">
        <v>1979</v>
      </c>
      <c r="I63" s="42"/>
      <c r="J63" s="42"/>
    </row>
    <row r="64" spans="2:10" ht="15" x14ac:dyDescent="0.25">
      <c r="B64" s="26" t="s">
        <v>60</v>
      </c>
      <c r="C64" s="27">
        <v>48.443438999999998</v>
      </c>
      <c r="D64" s="28">
        <v>9.5675450000000009</v>
      </c>
      <c r="E64" s="28">
        <v>0.88200000000000001</v>
      </c>
      <c r="F64" s="28"/>
      <c r="G64" s="39">
        <f t="shared" si="1"/>
        <v>59.686784000000003</v>
      </c>
      <c r="H64" s="41">
        <v>1984</v>
      </c>
      <c r="I64" s="42"/>
      <c r="J64" s="42"/>
    </row>
    <row r="65" spans="2:13" ht="15" x14ac:dyDescent="0.25">
      <c r="B65" s="26" t="s">
        <v>61</v>
      </c>
      <c r="C65" s="27">
        <v>19.507931000000003</v>
      </c>
      <c r="D65" s="28">
        <v>0.31265600000000004</v>
      </c>
      <c r="E65" s="28">
        <v>2.9000000000000001E-2</v>
      </c>
      <c r="F65" s="28"/>
      <c r="G65" s="39">
        <f t="shared" si="1"/>
        <v>19.875687000000003</v>
      </c>
      <c r="H65" s="41">
        <v>1981</v>
      </c>
      <c r="I65" s="42"/>
      <c r="J65" s="42"/>
    </row>
    <row r="66" spans="2:13" ht="15" x14ac:dyDescent="0.25">
      <c r="B66" s="26" t="s">
        <v>96</v>
      </c>
      <c r="C66" s="27">
        <v>0.42704499999999995</v>
      </c>
      <c r="D66" s="28">
        <v>0.21299999999999999</v>
      </c>
      <c r="E66" s="28">
        <v>1.0005E-2</v>
      </c>
      <c r="F66" s="28"/>
      <c r="G66" s="39">
        <f t="shared" si="1"/>
        <v>0.65905449999999999</v>
      </c>
      <c r="H66" s="41">
        <v>1991</v>
      </c>
      <c r="I66" s="42"/>
      <c r="J66" s="42"/>
    </row>
    <row r="67" spans="2:13" ht="15" x14ac:dyDescent="0.25">
      <c r="B67" s="26" t="s">
        <v>62</v>
      </c>
      <c r="C67" s="27">
        <v>0.71848500000000004</v>
      </c>
      <c r="D67" s="28">
        <v>2.6325050000000005</v>
      </c>
      <c r="E67" s="28">
        <v>4.8043999999999996E-2</v>
      </c>
      <c r="F67" s="28">
        <v>6.0493999999999999E-2</v>
      </c>
      <c r="G67" s="39">
        <f t="shared" si="1"/>
        <v>3.5027676000000003</v>
      </c>
      <c r="H67" s="41">
        <v>2001</v>
      </c>
      <c r="I67" s="42"/>
      <c r="J67" s="42"/>
    </row>
    <row r="68" spans="2:13" ht="15" x14ac:dyDescent="0.25">
      <c r="B68" s="26" t="s">
        <v>63</v>
      </c>
      <c r="C68" s="27">
        <v>10.666772999999999</v>
      </c>
      <c r="D68" s="28">
        <v>0.23894000000000001</v>
      </c>
      <c r="E68" s="28">
        <v>0</v>
      </c>
      <c r="F68" s="28"/>
      <c r="G68" s="39">
        <f t="shared" si="1"/>
        <v>10.905712999999999</v>
      </c>
      <c r="H68" s="41">
        <v>2003</v>
      </c>
      <c r="I68" s="42"/>
      <c r="J68" s="42"/>
    </row>
    <row r="69" spans="2:13" ht="15" x14ac:dyDescent="0.25">
      <c r="B69" s="26" t="s">
        <v>64</v>
      </c>
      <c r="C69" s="27">
        <v>3.5629000000000001E-2</v>
      </c>
      <c r="D69" s="28">
        <v>6.6212970000000002</v>
      </c>
      <c r="E69" s="28">
        <v>2.5096700000000007</v>
      </c>
      <c r="F69" s="28">
        <v>6.0419240000000007</v>
      </c>
      <c r="G69" s="39">
        <f t="shared" si="1"/>
        <v>17.467223000000004</v>
      </c>
      <c r="H69" s="41">
        <v>1982</v>
      </c>
      <c r="I69" s="42"/>
      <c r="J69" s="42"/>
    </row>
    <row r="70" spans="2:13" ht="15" x14ac:dyDescent="0.25">
      <c r="B70" s="26" t="s">
        <v>149</v>
      </c>
      <c r="C70" s="27">
        <v>5.4932879999999997</v>
      </c>
      <c r="D70" s="28">
        <v>6.597213</v>
      </c>
      <c r="E70" s="28">
        <v>0.77047299999999996</v>
      </c>
      <c r="F70" s="28"/>
      <c r="G70" s="39">
        <f t="shared" si="1"/>
        <v>13.554399699999999</v>
      </c>
      <c r="H70" s="41">
        <v>1998</v>
      </c>
      <c r="I70" s="42"/>
      <c r="J70" s="42"/>
    </row>
    <row r="71" spans="2:13" ht="15" x14ac:dyDescent="0.25">
      <c r="B71" s="26" t="s">
        <v>65</v>
      </c>
      <c r="C71" s="27">
        <v>1.862549</v>
      </c>
      <c r="D71" s="28">
        <v>9.7197659999999999</v>
      </c>
      <c r="E71" s="28">
        <v>0</v>
      </c>
      <c r="F71" s="28"/>
      <c r="G71" s="39">
        <f t="shared" si="1"/>
        <v>11.582314999999999</v>
      </c>
      <c r="H71" s="41">
        <v>1990</v>
      </c>
      <c r="I71" s="42"/>
      <c r="J71" s="42"/>
    </row>
    <row r="72" spans="2:13" ht="15" x14ac:dyDescent="0.25">
      <c r="B72" s="26" t="s">
        <v>459</v>
      </c>
      <c r="C72" s="27">
        <v>1.67022</v>
      </c>
      <c r="D72" s="28">
        <v>0.22888599999999998</v>
      </c>
      <c r="E72" s="28">
        <v>3.8335000000000001E-2</v>
      </c>
      <c r="F72" s="28"/>
      <c r="G72" s="39">
        <f t="shared" si="1"/>
        <v>1.9719424999999999</v>
      </c>
      <c r="H72" s="41">
        <v>2008</v>
      </c>
      <c r="I72" s="42"/>
      <c r="J72" s="42"/>
    </row>
    <row r="73" spans="2:13" ht="15" x14ac:dyDescent="0.25">
      <c r="B73" s="26" t="s">
        <v>449</v>
      </c>
      <c r="C73" s="27">
        <v>0.64357900000000001</v>
      </c>
      <c r="D73" s="38">
        <v>123.20347599999999</v>
      </c>
      <c r="E73" s="38">
        <v>8.8997960000000003</v>
      </c>
      <c r="F73" s="38">
        <v>29.662072999999999</v>
      </c>
      <c r="G73" s="39">
        <f t="shared" si="1"/>
        <v>170.41874039999999</v>
      </c>
      <c r="H73" s="44">
        <v>1974</v>
      </c>
      <c r="I73" s="42" t="s">
        <v>66</v>
      </c>
      <c r="J73" s="42"/>
      <c r="K73" s="38"/>
      <c r="L73" s="38"/>
      <c r="M73" s="38"/>
    </row>
    <row r="74" spans="2:13" ht="15" x14ac:dyDescent="0.25">
      <c r="B74" s="26" t="s">
        <v>98</v>
      </c>
      <c r="C74" s="27">
        <v>5.0707000000000002E-2</v>
      </c>
      <c r="D74" s="38">
        <v>66.950999999999993</v>
      </c>
      <c r="E74" s="38">
        <v>13.208467000000001</v>
      </c>
      <c r="F74" s="38">
        <v>26.832273999999998</v>
      </c>
      <c r="G74" s="39">
        <f t="shared" si="1"/>
        <v>118.9300683</v>
      </c>
      <c r="H74" s="44">
        <v>1981</v>
      </c>
      <c r="I74" s="42"/>
      <c r="J74" s="42"/>
      <c r="K74" s="38"/>
      <c r="L74" s="38"/>
      <c r="M74" s="38"/>
    </row>
    <row r="75" spans="2:13" ht="15" x14ac:dyDescent="0.25">
      <c r="B75" s="26" t="s">
        <v>67</v>
      </c>
      <c r="C75" s="27">
        <v>195.99988099999999</v>
      </c>
      <c r="D75" s="28">
        <v>6.3515040000000011</v>
      </c>
      <c r="E75" s="28">
        <v>4.6355749999999993</v>
      </c>
      <c r="F75" s="28">
        <v>2.2801999999999999E-2</v>
      </c>
      <c r="G75" s="39">
        <f t="shared" si="1"/>
        <v>211.1817795</v>
      </c>
      <c r="H75" s="41">
        <v>1979</v>
      </c>
      <c r="I75" s="42"/>
      <c r="J75" s="42"/>
    </row>
    <row r="76" spans="2:13" ht="15" x14ac:dyDescent="0.25">
      <c r="B76" s="26" t="s">
        <v>68</v>
      </c>
      <c r="C76" s="27">
        <v>0</v>
      </c>
      <c r="D76" s="28">
        <v>29.310755999999998</v>
      </c>
      <c r="E76" s="28">
        <v>1.4899420000000001</v>
      </c>
      <c r="F76" s="28">
        <v>5.0461670000000005</v>
      </c>
      <c r="G76" s="39">
        <f t="shared" si="1"/>
        <v>37.187812800000003</v>
      </c>
      <c r="H76" s="43">
        <v>1984</v>
      </c>
      <c r="I76" s="42"/>
      <c r="J76" s="42"/>
    </row>
    <row r="77" spans="2:13" ht="15" x14ac:dyDescent="0.25">
      <c r="B77" s="26" t="s">
        <v>69</v>
      </c>
      <c r="C77" s="27">
        <v>569.15237000000002</v>
      </c>
      <c r="D77" s="28">
        <v>69.23766000000002</v>
      </c>
      <c r="E77" s="28">
        <v>17.884914999999999</v>
      </c>
      <c r="F77" s="28">
        <v>0.74952700000000005</v>
      </c>
      <c r="G77" s="39">
        <f t="shared" si="1"/>
        <v>673.12089549999996</v>
      </c>
      <c r="H77" s="41">
        <v>1974</v>
      </c>
      <c r="I77" s="42"/>
      <c r="J77" s="42"/>
    </row>
    <row r="78" spans="2:13" ht="15" x14ac:dyDescent="0.25">
      <c r="B78" s="26" t="s">
        <v>70</v>
      </c>
      <c r="C78" s="27">
        <v>36.942109000000002</v>
      </c>
      <c r="D78" s="28">
        <v>2.3176150000000004</v>
      </c>
      <c r="E78" s="28">
        <v>0.78759299999999999</v>
      </c>
      <c r="F78" s="28">
        <v>5.267E-3</v>
      </c>
      <c r="G78" s="39">
        <f t="shared" si="1"/>
        <v>40.76141770000001</v>
      </c>
      <c r="H78" s="41">
        <v>1977</v>
      </c>
      <c r="I78" s="42"/>
      <c r="J78" s="42"/>
    </row>
    <row r="79" spans="2:13" ht="15" x14ac:dyDescent="0.25">
      <c r="B79" s="26" t="s">
        <v>71</v>
      </c>
      <c r="C79" s="27">
        <v>36.641123999999998</v>
      </c>
      <c r="D79" s="28">
        <v>3.985564000000001</v>
      </c>
      <c r="E79" s="28">
        <v>1.370217</v>
      </c>
      <c r="F79" s="28">
        <v>1.5187000000000001E-2</v>
      </c>
      <c r="G79" s="39">
        <f t="shared" si="1"/>
        <v>43.245287300000001</v>
      </c>
      <c r="H79" s="41">
        <v>1976</v>
      </c>
      <c r="I79" s="42"/>
      <c r="J79" s="42"/>
    </row>
    <row r="80" spans="2:13" ht="15" x14ac:dyDescent="0.25">
      <c r="B80" s="26" t="s">
        <v>460</v>
      </c>
      <c r="C80" s="27">
        <v>1.0151760000000001</v>
      </c>
      <c r="D80" s="28"/>
      <c r="E80" s="28">
        <v>0</v>
      </c>
      <c r="F80" s="28"/>
      <c r="G80" s="39">
        <f t="shared" si="1"/>
        <v>1.0151760000000001</v>
      </c>
      <c r="H80" s="41">
        <v>1992</v>
      </c>
      <c r="I80" s="42"/>
      <c r="J80" s="42"/>
    </row>
    <row r="81" spans="2:10" ht="15" x14ac:dyDescent="0.25">
      <c r="B81" s="26" t="s">
        <v>72</v>
      </c>
      <c r="C81" s="27">
        <v>9.9577670000000005</v>
      </c>
      <c r="D81" s="28"/>
      <c r="E81" s="28">
        <v>0</v>
      </c>
      <c r="F81" s="28"/>
      <c r="G81" s="39">
        <f t="shared" si="1"/>
        <v>9.9577670000000005</v>
      </c>
      <c r="H81" s="41">
        <v>1996</v>
      </c>
      <c r="I81" s="42"/>
      <c r="J81" s="42"/>
    </row>
    <row r="82" spans="2:10" ht="15" x14ac:dyDescent="0.25">
      <c r="B82" s="26" t="s">
        <v>73</v>
      </c>
      <c r="C82" s="27">
        <v>9.4410000000000007</v>
      </c>
      <c r="D82" s="28">
        <v>2.0830000000000002</v>
      </c>
      <c r="E82" s="28">
        <v>0.23</v>
      </c>
      <c r="F82" s="28"/>
      <c r="G82" s="39">
        <f t="shared" si="1"/>
        <v>11.961</v>
      </c>
      <c r="H82" s="41">
        <v>1983</v>
      </c>
      <c r="I82" s="42"/>
      <c r="J82" s="42"/>
    </row>
    <row r="83" spans="2:10" ht="15" x14ac:dyDescent="0.25">
      <c r="B83" s="26" t="s">
        <v>74</v>
      </c>
      <c r="C83" s="27">
        <v>0.29899999999999999</v>
      </c>
      <c r="D83" s="28">
        <v>2.3199999999999998E-2</v>
      </c>
      <c r="E83" s="28">
        <v>1.4E-2</v>
      </c>
      <c r="F83" s="28"/>
      <c r="G83" s="39">
        <f t="shared" si="1"/>
        <v>0.3488</v>
      </c>
      <c r="H83" s="41">
        <v>2007</v>
      </c>
      <c r="I83" s="42"/>
      <c r="J83" s="42"/>
    </row>
    <row r="84" spans="2:10" ht="15" x14ac:dyDescent="0.25">
      <c r="B84" s="26" t="s">
        <v>75</v>
      </c>
      <c r="C84" s="27">
        <v>24.274582999999996</v>
      </c>
      <c r="D84" s="28">
        <v>10.860128000000001</v>
      </c>
      <c r="E84" s="28">
        <v>1.1846070000000002</v>
      </c>
      <c r="F84" s="28"/>
      <c r="G84" s="39">
        <f t="shared" si="1"/>
        <v>37.385464299999995</v>
      </c>
      <c r="H84" s="41">
        <v>1970</v>
      </c>
      <c r="I84" s="42"/>
      <c r="J84" s="42"/>
    </row>
    <row r="85" spans="2:10" ht="15" x14ac:dyDescent="0.25">
      <c r="B85" s="26" t="s">
        <v>76</v>
      </c>
      <c r="C85" s="27">
        <v>56.513097999999999</v>
      </c>
      <c r="D85" s="28">
        <v>4.2861850000000015</v>
      </c>
      <c r="E85" s="28">
        <v>1.5938610000000002</v>
      </c>
      <c r="F85" s="28">
        <v>2.8709999999999999E-3</v>
      </c>
      <c r="G85" s="39">
        <f t="shared" si="1"/>
        <v>63.830489900000003</v>
      </c>
      <c r="H85" s="41">
        <v>1987</v>
      </c>
      <c r="I85" s="42"/>
      <c r="J85" s="42"/>
    </row>
    <row r="86" spans="2:10" ht="15" x14ac:dyDescent="0.25">
      <c r="B86" s="26" t="s">
        <v>520</v>
      </c>
      <c r="C86" s="27">
        <v>242.14788800000005</v>
      </c>
      <c r="D86" s="28">
        <v>506.55229200000002</v>
      </c>
      <c r="E86" s="28">
        <v>7.9126319999999986</v>
      </c>
      <c r="F86" s="28">
        <v>4.3369809999999998</v>
      </c>
      <c r="G86" s="39">
        <f t="shared" si="1"/>
        <v>768.07116180000003</v>
      </c>
      <c r="H86" s="41">
        <v>1979</v>
      </c>
      <c r="I86" s="42"/>
      <c r="J86" s="42"/>
    </row>
    <row r="87" spans="2:10" ht="15" x14ac:dyDescent="0.25">
      <c r="B87" s="26" t="s">
        <v>100</v>
      </c>
      <c r="C87" s="27">
        <v>1.093907</v>
      </c>
      <c r="D87" s="28">
        <v>1.9163050000000001</v>
      </c>
      <c r="E87" s="28">
        <v>0</v>
      </c>
      <c r="F87" s="28"/>
      <c r="G87" s="39">
        <f t="shared" si="1"/>
        <v>3.0102120000000001</v>
      </c>
      <c r="H87" s="41">
        <v>1990</v>
      </c>
      <c r="I87" s="42"/>
      <c r="J87" s="42"/>
    </row>
    <row r="88" spans="2:10" ht="15" x14ac:dyDescent="0.25">
      <c r="B88" s="26" t="s">
        <v>77</v>
      </c>
      <c r="C88" s="27">
        <v>3.5175200000000002</v>
      </c>
      <c r="D88" s="28">
        <v>19.241902000000003</v>
      </c>
      <c r="E88" s="28">
        <v>0.14747399999999999</v>
      </c>
      <c r="F88" s="28"/>
      <c r="G88" s="39">
        <f t="shared" si="1"/>
        <v>23.039622600000005</v>
      </c>
      <c r="H88" s="41">
        <v>1996</v>
      </c>
      <c r="I88" s="42"/>
      <c r="J88" s="42"/>
    </row>
    <row r="89" spans="2:10" ht="15" x14ac:dyDescent="0.25">
      <c r="B89" s="26" t="s">
        <v>78</v>
      </c>
      <c r="C89" s="27">
        <v>22.902705000000005</v>
      </c>
      <c r="D89" s="28">
        <v>2.2387329999999999</v>
      </c>
      <c r="E89" s="28">
        <v>0.4728</v>
      </c>
      <c r="F89" s="28"/>
      <c r="G89" s="39">
        <f t="shared" si="1"/>
        <v>26.039758000000006</v>
      </c>
      <c r="H89" s="41">
        <v>1983</v>
      </c>
      <c r="I89" s="42"/>
      <c r="J89" s="42"/>
    </row>
    <row r="90" spans="2:10" ht="15" x14ac:dyDescent="0.25">
      <c r="B90" s="26" t="s">
        <v>79</v>
      </c>
      <c r="C90" s="27">
        <v>73.424648000000005</v>
      </c>
      <c r="D90" s="28">
        <v>3.8539809999999997</v>
      </c>
      <c r="E90" s="28">
        <v>2.6560910000000004</v>
      </c>
      <c r="F90" s="28"/>
      <c r="G90" s="39">
        <f t="shared" si="1"/>
        <v>82.32520190000001</v>
      </c>
      <c r="H90" s="41">
        <v>1976</v>
      </c>
      <c r="I90" s="42"/>
      <c r="J90" s="42"/>
    </row>
    <row r="91" spans="2:10" ht="15" x14ac:dyDescent="0.25">
      <c r="B91" s="26" t="s">
        <v>80</v>
      </c>
      <c r="C91" s="27">
        <v>5.6693600000000011</v>
      </c>
      <c r="D91" s="28">
        <v>0.24195099999999997</v>
      </c>
      <c r="E91" s="28">
        <v>3.0742000000000002E-2</v>
      </c>
      <c r="F91" s="28"/>
      <c r="G91" s="39">
        <f t="shared" si="1"/>
        <v>5.969720800000001</v>
      </c>
      <c r="H91" s="41">
        <v>2000</v>
      </c>
      <c r="I91" s="42"/>
      <c r="J91" s="42"/>
    </row>
    <row r="92" spans="2:10" ht="15" x14ac:dyDescent="0.25">
      <c r="B92" s="26" t="s">
        <v>81</v>
      </c>
      <c r="C92" s="27">
        <v>1.719077</v>
      </c>
      <c r="D92" s="28">
        <v>1.4780129999999998</v>
      </c>
      <c r="E92" s="28">
        <v>0</v>
      </c>
      <c r="F92" s="28"/>
      <c r="G92" s="39">
        <f t="shared" ref="G92:G103" si="2">C92+D92+E92*1.9+F92</f>
        <v>3.1970899999999998</v>
      </c>
      <c r="H92" s="41">
        <v>1991</v>
      </c>
      <c r="I92" s="42"/>
      <c r="J92" s="42"/>
    </row>
    <row r="93" spans="2:10" ht="15" x14ac:dyDescent="0.25">
      <c r="B93" s="26" t="s">
        <v>82</v>
      </c>
      <c r="C93" s="27">
        <v>109.89926000000001</v>
      </c>
      <c r="D93" s="28">
        <v>21.184772999999996</v>
      </c>
      <c r="E93" s="28">
        <v>3.3723910000000012</v>
      </c>
      <c r="F93" s="28"/>
      <c r="G93" s="39">
        <f t="shared" si="2"/>
        <v>137.49157590000002</v>
      </c>
      <c r="H93" s="41">
        <v>1975</v>
      </c>
      <c r="I93" s="42"/>
      <c r="J93" s="42"/>
    </row>
    <row r="94" spans="2:10" ht="15" x14ac:dyDescent="0.25">
      <c r="B94" s="26" t="s">
        <v>83</v>
      </c>
      <c r="C94" s="27">
        <v>15.910711000000003</v>
      </c>
      <c r="D94" s="28">
        <v>0.12664</v>
      </c>
      <c r="E94" s="28">
        <v>8.5330000000000007E-3</v>
      </c>
      <c r="F94" s="28">
        <v>1.4468999999999999E-2</v>
      </c>
      <c r="G94" s="39">
        <f t="shared" si="2"/>
        <v>16.0680327</v>
      </c>
      <c r="H94" s="41">
        <v>1984</v>
      </c>
      <c r="I94" s="42"/>
      <c r="J94" s="42"/>
    </row>
    <row r="95" spans="2:10" ht="15" x14ac:dyDescent="0.25">
      <c r="B95" s="26" t="s">
        <v>84</v>
      </c>
      <c r="C95" s="27">
        <v>3.7159739999999997</v>
      </c>
      <c r="D95" s="28">
        <v>4.9617969999999998</v>
      </c>
      <c r="E95" s="28">
        <v>1.18729</v>
      </c>
      <c r="F95" s="28">
        <v>0.31884499999999999</v>
      </c>
      <c r="G95" s="39">
        <f t="shared" si="2"/>
        <v>11.252466999999999</v>
      </c>
      <c r="H95" s="41">
        <v>1981</v>
      </c>
      <c r="I95" s="42"/>
      <c r="J95" s="42"/>
    </row>
    <row r="96" spans="2:10" ht="15" x14ac:dyDescent="0.25">
      <c r="B96" s="26" t="s">
        <v>85</v>
      </c>
      <c r="C96" s="27">
        <v>53.322483000000005</v>
      </c>
      <c r="D96" s="28">
        <v>2.7409940000000002</v>
      </c>
      <c r="E96" s="28">
        <v>1.3972279999999999</v>
      </c>
      <c r="F96" s="28">
        <v>1.3999999999999999E-4</v>
      </c>
      <c r="G96" s="39">
        <f t="shared" si="2"/>
        <v>58.71835020000001</v>
      </c>
      <c r="H96" s="41">
        <v>1981</v>
      </c>
      <c r="I96" s="42"/>
      <c r="J96" s="42"/>
    </row>
    <row r="97" spans="1:13" ht="15" x14ac:dyDescent="0.25">
      <c r="B97" s="26" t="s">
        <v>86</v>
      </c>
      <c r="C97" s="27">
        <v>55.711300999999992</v>
      </c>
      <c r="D97" s="28">
        <v>1.8219459999999998</v>
      </c>
      <c r="E97" s="28">
        <v>1.015541</v>
      </c>
      <c r="F97" s="28">
        <v>4.5298999999999992E-2</v>
      </c>
      <c r="G97" s="39">
        <f t="shared" si="2"/>
        <v>59.508073899999985</v>
      </c>
      <c r="H97" s="41">
        <v>1986</v>
      </c>
      <c r="I97" s="42"/>
      <c r="J97" s="42"/>
    </row>
    <row r="98" spans="1:13" ht="15" x14ac:dyDescent="0.25">
      <c r="B98" s="26" t="s">
        <v>87</v>
      </c>
      <c r="C98" s="27">
        <v>9.7986679999999993</v>
      </c>
      <c r="D98" s="28">
        <v>0.44447599999999998</v>
      </c>
      <c r="E98" s="28"/>
      <c r="F98" s="28"/>
      <c r="G98" s="39">
        <f t="shared" si="2"/>
        <v>10.243143999999999</v>
      </c>
      <c r="H98" s="41">
        <v>2003</v>
      </c>
      <c r="I98" s="42"/>
      <c r="J98" s="42"/>
    </row>
    <row r="99" spans="1:13" ht="15" x14ac:dyDescent="0.25">
      <c r="B99" s="26" t="s">
        <v>88</v>
      </c>
      <c r="C99" s="27">
        <v>25.171368000000005</v>
      </c>
      <c r="D99" s="28">
        <v>8.1804889999999997</v>
      </c>
      <c r="E99" s="28">
        <v>0.54014600000000002</v>
      </c>
      <c r="F99" s="28"/>
      <c r="G99" s="39">
        <f t="shared" si="2"/>
        <v>34.3781344</v>
      </c>
      <c r="H99" s="41">
        <v>1986</v>
      </c>
      <c r="J99" s="42"/>
    </row>
    <row r="100" spans="1:13" ht="15" x14ac:dyDescent="0.25">
      <c r="B100" s="26" t="s">
        <v>405</v>
      </c>
      <c r="C100" s="27">
        <v>1.0298510000000001</v>
      </c>
      <c r="D100" s="28">
        <v>1.201023</v>
      </c>
      <c r="E100" s="28">
        <v>0.15766000000000002</v>
      </c>
      <c r="F100" s="28"/>
      <c r="G100" s="39">
        <f t="shared" si="2"/>
        <v>2.5304280000000001</v>
      </c>
      <c r="H100" s="41">
        <v>2008</v>
      </c>
      <c r="J100" s="42"/>
    </row>
    <row r="101" spans="1:13" s="37" customFormat="1" ht="15" x14ac:dyDescent="0.25">
      <c r="B101" s="26" t="s">
        <v>89</v>
      </c>
      <c r="C101" s="27">
        <v>7.6011419999999994</v>
      </c>
      <c r="D101" s="28">
        <v>0.73533599999999999</v>
      </c>
      <c r="E101" s="28"/>
      <c r="F101" s="28"/>
      <c r="G101" s="39">
        <f t="shared" si="2"/>
        <v>8.3364779999999996</v>
      </c>
      <c r="H101" s="41">
        <v>1994</v>
      </c>
      <c r="J101" s="42"/>
    </row>
    <row r="102" spans="1:13" s="37" customFormat="1" ht="15" x14ac:dyDescent="0.25">
      <c r="B102" s="26" t="s">
        <v>90</v>
      </c>
      <c r="C102" s="27">
        <v>8.9630679999999998</v>
      </c>
      <c r="D102" s="28">
        <v>0.83076300000000003</v>
      </c>
      <c r="E102" s="28">
        <v>0.15394099999999999</v>
      </c>
      <c r="F102" s="28">
        <v>8.9384000000000005E-2</v>
      </c>
      <c r="G102" s="39">
        <f t="shared" si="2"/>
        <v>10.175702899999999</v>
      </c>
      <c r="H102" s="41">
        <v>1993</v>
      </c>
      <c r="I102" s="17"/>
      <c r="J102" s="42"/>
    </row>
    <row r="103" spans="1:13" ht="15.75" thickBot="1" x14ac:dyDescent="0.3">
      <c r="B103" s="26" t="s">
        <v>93</v>
      </c>
      <c r="C103" s="27">
        <v>88.011693000000008</v>
      </c>
      <c r="D103" s="28">
        <v>143.06397800000002</v>
      </c>
      <c r="E103" s="28">
        <v>26.220336999999997</v>
      </c>
      <c r="F103" s="28">
        <v>17.112745</v>
      </c>
      <c r="G103" s="39">
        <f t="shared" si="2"/>
        <v>298.00705630000004</v>
      </c>
      <c r="H103" s="29">
        <v>1981</v>
      </c>
      <c r="J103" s="42"/>
    </row>
    <row r="104" spans="1:13" ht="48.75" x14ac:dyDescent="0.25">
      <c r="B104" s="329" t="s">
        <v>208</v>
      </c>
      <c r="C104" s="45">
        <f>SUM(C26:C103)</f>
        <v>3903.7443329999992</v>
      </c>
      <c r="D104" s="46">
        <f>SUM(D26:D103)</f>
        <v>1689.4058579999996</v>
      </c>
      <c r="E104" s="46">
        <f>SUM(E26:E103)</f>
        <v>165.03779600000001</v>
      </c>
      <c r="F104" s="46">
        <f>SUM(F26:F103)</f>
        <v>110.29244199999999</v>
      </c>
      <c r="G104" s="47">
        <f>SUM(G26:G103)</f>
        <v>6017.0144453999992</v>
      </c>
      <c r="H104" s="48"/>
      <c r="J104" s="42"/>
    </row>
    <row r="105" spans="1:13" ht="25.5" thickBot="1" x14ac:dyDescent="0.3">
      <c r="B105" s="285" t="s">
        <v>207</v>
      </c>
      <c r="C105" s="49">
        <f>C104+C25</f>
        <v>3984.8131649999991</v>
      </c>
      <c r="D105" s="50">
        <f>D104+D25</f>
        <v>1983.0235169999996</v>
      </c>
      <c r="E105" s="50">
        <f>E104+E25</f>
        <v>169.58502900000002</v>
      </c>
      <c r="F105" s="50">
        <f>F104+F25</f>
        <v>111.22980899999999</v>
      </c>
      <c r="G105" s="51">
        <f>G104+G25</f>
        <v>6401.2780460999993</v>
      </c>
      <c r="H105" s="52"/>
      <c r="J105" s="42"/>
    </row>
    <row r="106" spans="1:13" ht="15" x14ac:dyDescent="0.25">
      <c r="C106" s="38"/>
      <c r="D106" s="30"/>
      <c r="E106" s="30"/>
      <c r="F106" s="30"/>
      <c r="G106" s="30"/>
      <c r="H106" s="42"/>
      <c r="J106" s="42"/>
    </row>
    <row r="107" spans="1:13" ht="15" x14ac:dyDescent="0.25">
      <c r="A107" s="53"/>
      <c r="C107" s="343"/>
      <c r="D107" s="344"/>
      <c r="E107" s="344"/>
      <c r="F107" s="344"/>
      <c r="G107" s="30"/>
      <c r="H107" s="42"/>
    </row>
    <row r="108" spans="1:13" ht="15" x14ac:dyDescent="0.25">
      <c r="A108" s="53"/>
      <c r="B108" s="354" t="s">
        <v>123</v>
      </c>
      <c r="C108" s="54"/>
      <c r="D108" s="55"/>
      <c r="E108" s="56"/>
      <c r="F108" s="350" t="s">
        <v>383</v>
      </c>
      <c r="G108" s="350"/>
      <c r="H108" s="327"/>
      <c r="I108" s="328"/>
      <c r="J108" s="328"/>
      <c r="K108" s="328"/>
      <c r="L108" s="328"/>
      <c r="M108" s="328"/>
    </row>
    <row r="109" spans="1:13" ht="15" x14ac:dyDescent="0.25">
      <c r="A109" s="53"/>
      <c r="B109" s="354" t="s">
        <v>94</v>
      </c>
      <c r="C109" s="355"/>
      <c r="D109" s="356"/>
      <c r="E109" s="354"/>
      <c r="F109" s="350" t="s">
        <v>443</v>
      </c>
      <c r="G109" s="350"/>
      <c r="H109" s="328"/>
      <c r="I109" s="328"/>
      <c r="J109" s="328"/>
      <c r="K109" s="328"/>
      <c r="L109" s="328"/>
      <c r="M109" s="328"/>
    </row>
    <row r="110" spans="1:13" ht="15" x14ac:dyDescent="0.25">
      <c r="A110" s="53"/>
      <c r="B110" s="16"/>
      <c r="C110" s="16"/>
      <c r="D110" s="16"/>
      <c r="E110" s="16"/>
      <c r="F110" s="351" t="s">
        <v>444</v>
      </c>
      <c r="G110" s="351"/>
      <c r="H110" s="351"/>
      <c r="I110" s="351"/>
      <c r="J110" s="351"/>
      <c r="K110" s="351"/>
      <c r="L110" s="328"/>
      <c r="M110" s="328"/>
    </row>
    <row r="111" spans="1:13" ht="15" x14ac:dyDescent="0.25">
      <c r="A111" s="53"/>
      <c r="B111" s="349" t="s">
        <v>631</v>
      </c>
      <c r="C111" s="355"/>
      <c r="D111" s="356"/>
      <c r="E111" s="354"/>
      <c r="F111" s="350" t="s">
        <v>674</v>
      </c>
      <c r="G111" s="350"/>
      <c r="H111" s="328"/>
      <c r="I111" s="328"/>
      <c r="J111" s="328"/>
      <c r="K111" s="328"/>
      <c r="L111" s="328"/>
      <c r="M111" s="328"/>
    </row>
    <row r="112" spans="1:13" ht="15" x14ac:dyDescent="0.25">
      <c r="B112" s="30" t="s">
        <v>450</v>
      </c>
      <c r="C112" s="355"/>
      <c r="D112" s="355"/>
      <c r="E112" s="16"/>
      <c r="F112" s="350" t="s">
        <v>451</v>
      </c>
      <c r="G112" s="350"/>
      <c r="H112" s="328"/>
      <c r="I112" s="328"/>
      <c r="J112" s="328"/>
      <c r="K112" s="328"/>
    </row>
    <row r="113" spans="2:11" ht="15" x14ac:dyDescent="0.25">
      <c r="B113" s="30" t="s">
        <v>452</v>
      </c>
      <c r="C113" s="355"/>
      <c r="D113" s="355"/>
      <c r="E113" s="16"/>
      <c r="F113" s="350" t="s">
        <v>453</v>
      </c>
      <c r="G113" s="350"/>
      <c r="H113" s="326"/>
      <c r="I113" s="326"/>
      <c r="J113" s="326"/>
      <c r="K113" s="326"/>
    </row>
    <row r="114" spans="2:11" ht="15" x14ac:dyDescent="0.25">
      <c r="B114" s="3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opLeftCell="A64" zoomScale="99" zoomScaleNormal="99" workbookViewId="0">
      <selection activeCell="F5" sqref="F5:F93"/>
    </sheetView>
  </sheetViews>
  <sheetFormatPr baseColWidth="10" defaultColWidth="11.42578125" defaultRowHeight="12" x14ac:dyDescent="0.2"/>
  <cols>
    <col min="1" max="1" width="25.85546875" style="57" customWidth="1"/>
    <col min="2" max="3" width="8.5703125" style="57" customWidth="1"/>
    <col min="4" max="4" width="9" style="57" customWidth="1"/>
    <col min="5" max="5" width="9.7109375" style="57" customWidth="1"/>
    <col min="6" max="6" width="9.28515625" style="57" customWidth="1"/>
    <col min="7" max="8" width="9.140625" style="57" customWidth="1"/>
    <col min="9" max="9" width="9" style="57" customWidth="1"/>
    <col min="10" max="10" width="9.85546875" style="57" customWidth="1"/>
    <col min="11" max="11" width="9" style="57" customWidth="1"/>
    <col min="12" max="16384" width="11.42578125" style="57"/>
  </cols>
  <sheetData>
    <row r="1" spans="1:18" ht="85.5" customHeight="1" thickBot="1" x14ac:dyDescent="0.25">
      <c r="A1" s="453" t="s">
        <v>205</v>
      </c>
      <c r="B1" s="453"/>
      <c r="C1" s="453"/>
      <c r="D1" s="453"/>
      <c r="E1" s="453"/>
      <c r="F1" s="453"/>
      <c r="G1" s="453"/>
      <c r="H1" s="453"/>
    </row>
    <row r="2" spans="1:18" ht="26.25" customHeight="1" x14ac:dyDescent="0.2">
      <c r="A2" s="447" t="s">
        <v>204</v>
      </c>
      <c r="B2" s="448"/>
      <c r="C2" s="448"/>
      <c r="D2" s="448"/>
      <c r="E2" s="448"/>
      <c r="F2" s="449"/>
      <c r="G2" s="450" t="s">
        <v>203</v>
      </c>
      <c r="H2" s="451"/>
      <c r="I2" s="451"/>
      <c r="J2" s="451"/>
      <c r="K2" s="452"/>
    </row>
    <row r="3" spans="1:18" ht="36" x14ac:dyDescent="0.25">
      <c r="A3" s="277" t="s">
        <v>131</v>
      </c>
      <c r="B3" s="272" t="s">
        <v>194</v>
      </c>
      <c r="C3" s="272" t="s">
        <v>195</v>
      </c>
      <c r="D3" s="272" t="s">
        <v>202</v>
      </c>
      <c r="E3" s="272" t="s">
        <v>196</v>
      </c>
      <c r="F3" s="272" t="s">
        <v>3</v>
      </c>
      <c r="G3" s="272" t="s">
        <v>194</v>
      </c>
      <c r="H3" s="272" t="s">
        <v>195</v>
      </c>
      <c r="I3" s="272" t="s">
        <v>202</v>
      </c>
      <c r="J3" s="272" t="s">
        <v>196</v>
      </c>
      <c r="K3" s="273" t="s">
        <v>3</v>
      </c>
      <c r="M3" s="58"/>
      <c r="N3" s="59"/>
      <c r="O3" s="59"/>
      <c r="P3" s="59"/>
      <c r="Q3" s="58"/>
      <c r="R3" s="58"/>
    </row>
    <row r="4" spans="1:18" ht="24.75" thickBot="1" x14ac:dyDescent="0.25">
      <c r="A4" s="274"/>
      <c r="B4" s="268" t="s">
        <v>197</v>
      </c>
      <c r="C4" s="275" t="s">
        <v>198</v>
      </c>
      <c r="D4" s="275" t="s">
        <v>199</v>
      </c>
      <c r="E4" s="275" t="s">
        <v>197</v>
      </c>
      <c r="F4" s="275" t="s">
        <v>197</v>
      </c>
      <c r="G4" s="275" t="s">
        <v>197</v>
      </c>
      <c r="H4" s="275" t="s">
        <v>198</v>
      </c>
      <c r="I4" s="275" t="s">
        <v>199</v>
      </c>
      <c r="J4" s="275" t="s">
        <v>197</v>
      </c>
      <c r="K4" s="276" t="s">
        <v>197</v>
      </c>
      <c r="M4" s="61"/>
      <c r="N4" s="61"/>
      <c r="O4" s="61"/>
      <c r="P4" s="61"/>
      <c r="Q4" s="61"/>
      <c r="R4" s="61"/>
    </row>
    <row r="5" spans="1:18" ht="13.5" x14ac:dyDescent="0.2">
      <c r="A5" s="62" t="s">
        <v>521</v>
      </c>
      <c r="B5" s="63">
        <v>0</v>
      </c>
      <c r="C5" s="64">
        <v>45.46</v>
      </c>
      <c r="D5" s="64">
        <v>0</v>
      </c>
      <c r="E5" s="64">
        <v>0.91</v>
      </c>
      <c r="F5" s="429">
        <f>B5+C5+D5*1.9+E5</f>
        <v>46.37</v>
      </c>
      <c r="G5" s="64">
        <v>0</v>
      </c>
      <c r="H5" s="64">
        <v>45.46</v>
      </c>
      <c r="I5" s="64">
        <v>0</v>
      </c>
      <c r="J5" s="64">
        <v>0.91</v>
      </c>
      <c r="K5" s="385">
        <f>G5+H5+I5*1.9+J5</f>
        <v>46.37</v>
      </c>
      <c r="L5" s="65"/>
      <c r="M5" s="17"/>
      <c r="N5" s="38"/>
      <c r="O5" s="38"/>
      <c r="P5" s="38"/>
      <c r="Q5" s="38"/>
      <c r="R5" s="17"/>
    </row>
    <row r="6" spans="1:18" ht="12.75" x14ac:dyDescent="0.2">
      <c r="A6" s="66" t="s">
        <v>28</v>
      </c>
      <c r="B6" s="27">
        <v>1.7469999999999999</v>
      </c>
      <c r="C6" s="28">
        <v>5.66</v>
      </c>
      <c r="D6" s="28">
        <v>0.96900000000000008</v>
      </c>
      <c r="E6" s="28">
        <v>0</v>
      </c>
      <c r="F6" s="39">
        <f>B6+C6+D6*1.9+E6</f>
        <v>9.2481000000000009</v>
      </c>
      <c r="G6" s="27">
        <v>0.36298899999999978</v>
      </c>
      <c r="H6" s="28">
        <v>1.8149579999999998</v>
      </c>
      <c r="I6" s="28">
        <v>0.28528399999999998</v>
      </c>
      <c r="J6" s="28">
        <v>0</v>
      </c>
      <c r="K6" s="386">
        <f t="shared" ref="K6:K59" si="0">G6+H6+I6*1.9+J6</f>
        <v>2.7199865999999995</v>
      </c>
      <c r="L6" s="65"/>
      <c r="M6" s="17"/>
      <c r="N6" s="38"/>
      <c r="O6" s="38"/>
      <c r="P6" s="38"/>
      <c r="Q6" s="38"/>
      <c r="R6" s="17"/>
    </row>
    <row r="7" spans="1:18" ht="12.75" x14ac:dyDescent="0.2">
      <c r="A7" s="66" t="s">
        <v>29</v>
      </c>
      <c r="B7" s="27">
        <v>43.314059999999998</v>
      </c>
      <c r="C7" s="28">
        <v>8.6820330000000006</v>
      </c>
      <c r="D7" s="28">
        <v>0</v>
      </c>
      <c r="E7" s="28">
        <v>0</v>
      </c>
      <c r="F7" s="39">
        <f t="shared" ref="F7:F73" si="1">B7+C7+D7*1.9+E7</f>
        <v>51.996093000000002</v>
      </c>
      <c r="G7" s="27">
        <v>16.952038999999996</v>
      </c>
      <c r="H7" s="28">
        <v>5.400525</v>
      </c>
      <c r="I7" s="28">
        <v>0</v>
      </c>
      <c r="J7" s="28">
        <v>0</v>
      </c>
      <c r="K7" s="386">
        <f t="shared" si="0"/>
        <v>22.352563999999994</v>
      </c>
      <c r="L7" s="65"/>
      <c r="M7" s="17"/>
      <c r="N7" s="38"/>
      <c r="O7" s="38"/>
      <c r="P7" s="38"/>
      <c r="Q7" s="38"/>
      <c r="R7" s="17"/>
    </row>
    <row r="8" spans="1:18" ht="12.75" x14ac:dyDescent="0.2">
      <c r="A8" s="66" t="s">
        <v>401</v>
      </c>
      <c r="B8" s="27">
        <v>0.25600000000000001</v>
      </c>
      <c r="C8" s="28">
        <v>1.22</v>
      </c>
      <c r="D8" s="28">
        <v>0</v>
      </c>
      <c r="E8" s="28">
        <v>0</v>
      </c>
      <c r="F8" s="39">
        <f t="shared" si="1"/>
        <v>1.476</v>
      </c>
      <c r="G8" s="27">
        <v>0.11067700000000003</v>
      </c>
      <c r="H8" s="28">
        <v>0.85638099999999995</v>
      </c>
      <c r="I8" s="28">
        <v>0</v>
      </c>
      <c r="J8" s="28">
        <v>0</v>
      </c>
      <c r="K8" s="386">
        <f t="shared" si="0"/>
        <v>0.96705799999999997</v>
      </c>
      <c r="L8" s="65"/>
      <c r="M8" s="17"/>
      <c r="N8" s="38"/>
      <c r="O8" s="38"/>
      <c r="P8" s="38"/>
      <c r="Q8" s="38"/>
      <c r="R8" s="17"/>
    </row>
    <row r="9" spans="1:18" ht="12.75" x14ac:dyDescent="0.2">
      <c r="A9" s="66" t="s">
        <v>30</v>
      </c>
      <c r="B9" s="27">
        <v>71.49975400000001</v>
      </c>
      <c r="C9" s="28">
        <v>1.8705180000000001</v>
      </c>
      <c r="D9" s="28">
        <v>0</v>
      </c>
      <c r="E9" s="28">
        <v>0</v>
      </c>
      <c r="F9" s="39">
        <f t="shared" si="1"/>
        <v>73.370272000000014</v>
      </c>
      <c r="G9" s="27">
        <v>11.202660000000009</v>
      </c>
      <c r="H9" s="28">
        <v>0.40822100000000017</v>
      </c>
      <c r="I9" s="28">
        <v>0</v>
      </c>
      <c r="J9" s="28">
        <v>0</v>
      </c>
      <c r="K9" s="386">
        <f t="shared" si="0"/>
        <v>11.61088100000001</v>
      </c>
      <c r="L9" s="65"/>
      <c r="M9" s="17"/>
      <c r="N9" s="38"/>
      <c r="O9" s="38"/>
      <c r="P9" s="38"/>
      <c r="Q9" s="38"/>
      <c r="R9" s="17"/>
    </row>
    <row r="10" spans="1:18" ht="12.75" x14ac:dyDescent="0.2">
      <c r="A10" s="66" t="s">
        <v>31</v>
      </c>
      <c r="B10" s="27">
        <v>0.87961100000000003</v>
      </c>
      <c r="C10" s="28">
        <v>2.1815000000000001E-2</v>
      </c>
      <c r="D10" s="28">
        <v>1.6093E-2</v>
      </c>
      <c r="E10" s="28">
        <v>0</v>
      </c>
      <c r="F10" s="39">
        <f t="shared" si="1"/>
        <v>0.93200270000000007</v>
      </c>
      <c r="G10" s="27">
        <v>0.24169499999999999</v>
      </c>
      <c r="H10" s="28">
        <v>1.1500000000000052E-4</v>
      </c>
      <c r="I10" s="28">
        <v>3.6249999999999998E-3</v>
      </c>
      <c r="J10" s="28">
        <v>0</v>
      </c>
      <c r="K10" s="386">
        <f t="shared" si="0"/>
        <v>0.24869749999999999</v>
      </c>
      <c r="L10" s="65"/>
      <c r="M10" s="17"/>
      <c r="N10" s="38"/>
      <c r="O10" s="38"/>
      <c r="P10" s="38"/>
      <c r="Q10" s="38"/>
      <c r="R10" s="17"/>
    </row>
    <row r="11" spans="1:18" ht="12.75" x14ac:dyDescent="0.2">
      <c r="A11" s="66" t="s">
        <v>32</v>
      </c>
      <c r="B11" s="27">
        <v>60.710000000000008</v>
      </c>
      <c r="C11" s="28">
        <v>4.3357469999999996</v>
      </c>
      <c r="D11" s="28">
        <v>1.406328</v>
      </c>
      <c r="E11" s="28">
        <v>0</v>
      </c>
      <c r="F11" s="39">
        <f t="shared" si="1"/>
        <v>67.717770200000004</v>
      </c>
      <c r="G11" s="27">
        <v>4.3488600000000091</v>
      </c>
      <c r="H11" s="28">
        <v>0.89810899999999938</v>
      </c>
      <c r="I11" s="28">
        <v>0.12853099999999995</v>
      </c>
      <c r="J11" s="28">
        <v>0</v>
      </c>
      <c r="K11" s="386">
        <f t="shared" si="0"/>
        <v>5.4911779000000092</v>
      </c>
      <c r="L11" s="65"/>
      <c r="M11" s="17"/>
      <c r="N11" s="38"/>
      <c r="O11" s="38"/>
      <c r="P11" s="38"/>
      <c r="Q11" s="38"/>
      <c r="R11" s="17"/>
    </row>
    <row r="12" spans="1:18" ht="12.75" x14ac:dyDescent="0.2">
      <c r="A12" s="66" t="s">
        <v>402</v>
      </c>
      <c r="B12" s="27">
        <v>3.6568999999999998</v>
      </c>
      <c r="C12" s="28">
        <v>0</v>
      </c>
      <c r="D12" s="28">
        <v>0</v>
      </c>
      <c r="E12" s="28">
        <v>0</v>
      </c>
      <c r="F12" s="39">
        <f t="shared" si="1"/>
        <v>3.6568999999999998</v>
      </c>
      <c r="G12" s="27">
        <v>3.6473179999999998</v>
      </c>
      <c r="H12" s="28">
        <v>0</v>
      </c>
      <c r="I12" s="28">
        <v>0</v>
      </c>
      <c r="J12" s="28">
        <v>0</v>
      </c>
      <c r="K12" s="386">
        <f t="shared" si="0"/>
        <v>3.6473179999999998</v>
      </c>
      <c r="L12" s="65"/>
      <c r="M12" s="17"/>
      <c r="N12" s="38"/>
      <c r="O12" s="38"/>
      <c r="P12" s="38"/>
      <c r="Q12" s="38"/>
      <c r="R12" s="17"/>
    </row>
    <row r="13" spans="1:18" ht="13.5" x14ac:dyDescent="0.2">
      <c r="A13" s="66" t="s">
        <v>522</v>
      </c>
      <c r="B13" s="27">
        <v>3.43458</v>
      </c>
      <c r="C13" s="28">
        <v>0.198519</v>
      </c>
      <c r="D13" s="28">
        <v>0</v>
      </c>
      <c r="E13" s="28">
        <v>0</v>
      </c>
      <c r="F13" s="39">
        <f t="shared" si="1"/>
        <v>3.6330990000000001</v>
      </c>
      <c r="G13" s="27">
        <v>3.43458</v>
      </c>
      <c r="H13" s="28">
        <v>0.198519</v>
      </c>
      <c r="I13" s="28">
        <v>0</v>
      </c>
      <c r="J13" s="28">
        <v>0</v>
      </c>
      <c r="K13" s="386">
        <f t="shared" si="0"/>
        <v>3.6330990000000001</v>
      </c>
      <c r="L13" s="65"/>
      <c r="M13" s="17"/>
      <c r="N13" s="38"/>
      <c r="O13" s="38"/>
      <c r="P13" s="38"/>
      <c r="Q13" s="38"/>
      <c r="R13" s="17"/>
    </row>
    <row r="14" spans="1:18" ht="12.75" x14ac:dyDescent="0.2">
      <c r="A14" s="66" t="s">
        <v>33</v>
      </c>
      <c r="B14" s="27">
        <v>145.70585</v>
      </c>
      <c r="C14" s="28">
        <v>1.738067</v>
      </c>
      <c r="D14" s="28">
        <v>2.88435</v>
      </c>
      <c r="E14" s="28">
        <v>0</v>
      </c>
      <c r="F14" s="39">
        <f t="shared" si="1"/>
        <v>152.924182</v>
      </c>
      <c r="G14" s="27">
        <v>10.57344599999999</v>
      </c>
      <c r="H14" s="28">
        <v>0.11337400000000009</v>
      </c>
      <c r="I14" s="28">
        <v>0.36884000000000006</v>
      </c>
      <c r="J14" s="28">
        <v>0</v>
      </c>
      <c r="K14" s="386">
        <f t="shared" si="0"/>
        <v>11.387615999999991</v>
      </c>
      <c r="L14" s="65"/>
      <c r="M14" s="17"/>
      <c r="N14" s="38"/>
      <c r="O14" s="38"/>
      <c r="P14" s="38"/>
      <c r="Q14" s="38"/>
      <c r="R14" s="17"/>
    </row>
    <row r="15" spans="1:18" ht="13.5" x14ac:dyDescent="0.2">
      <c r="A15" s="66" t="s">
        <v>487</v>
      </c>
      <c r="B15" s="27">
        <v>26.22</v>
      </c>
      <c r="C15" s="28">
        <v>1.79</v>
      </c>
      <c r="D15" s="28">
        <v>0.6</v>
      </c>
      <c r="E15" s="28">
        <v>0</v>
      </c>
      <c r="F15" s="39">
        <f t="shared" si="1"/>
        <v>29.15</v>
      </c>
      <c r="G15" s="27">
        <v>26.22</v>
      </c>
      <c r="H15" s="28">
        <v>1.79</v>
      </c>
      <c r="I15" s="28">
        <v>0.6</v>
      </c>
      <c r="J15" s="28">
        <v>0</v>
      </c>
      <c r="K15" s="386">
        <f t="shared" si="0"/>
        <v>29.15</v>
      </c>
      <c r="L15" s="65"/>
      <c r="M15" s="17"/>
      <c r="N15" s="38"/>
      <c r="O15" s="38"/>
      <c r="P15" s="38"/>
      <c r="Q15" s="38"/>
      <c r="R15" s="17"/>
    </row>
    <row r="16" spans="1:18" ht="12.75" x14ac:dyDescent="0.2">
      <c r="A16" s="66" t="s">
        <v>34</v>
      </c>
      <c r="B16" s="67">
        <v>553.87018</v>
      </c>
      <c r="C16" s="68">
        <v>162.19948300000001</v>
      </c>
      <c r="D16" s="68">
        <v>14.384083</v>
      </c>
      <c r="E16" s="68">
        <v>0</v>
      </c>
      <c r="F16" s="39">
        <f t="shared" si="1"/>
        <v>743.39942069999995</v>
      </c>
      <c r="G16" s="67">
        <v>101.26860499999998</v>
      </c>
      <c r="H16" s="68">
        <v>18.736409999999978</v>
      </c>
      <c r="I16" s="68">
        <v>1.2363539999999986</v>
      </c>
      <c r="J16" s="68">
        <v>0</v>
      </c>
      <c r="K16" s="386">
        <f t="shared" si="0"/>
        <v>122.35408759999996</v>
      </c>
      <c r="L16" s="65"/>
      <c r="M16" s="17"/>
      <c r="N16" s="38"/>
      <c r="O16" s="38"/>
      <c r="P16" s="38"/>
      <c r="Q16" s="38"/>
      <c r="R16" s="17"/>
    </row>
    <row r="17" spans="1:18" ht="12.75" x14ac:dyDescent="0.2">
      <c r="A17" s="66" t="s">
        <v>35</v>
      </c>
      <c r="B17" s="27">
        <v>133.89920000000001</v>
      </c>
      <c r="C17" s="28">
        <v>43.082030000000003</v>
      </c>
      <c r="D17" s="28">
        <v>3.9265160000000003</v>
      </c>
      <c r="E17" s="28">
        <v>0</v>
      </c>
      <c r="F17" s="39">
        <f t="shared" si="1"/>
        <v>184.4416104</v>
      </c>
      <c r="G17" s="27">
        <v>29.487869000000018</v>
      </c>
      <c r="H17" s="28">
        <v>3.1608760000000018</v>
      </c>
      <c r="I17" s="28">
        <v>-2.8314000000000394E-2</v>
      </c>
      <c r="J17" s="28">
        <v>0</v>
      </c>
      <c r="K17" s="386">
        <f t="shared" si="0"/>
        <v>32.594948400000021</v>
      </c>
      <c r="L17" s="65"/>
      <c r="M17" s="17"/>
      <c r="N17" s="38"/>
      <c r="O17" s="38"/>
      <c r="P17" s="38"/>
      <c r="Q17" s="38"/>
      <c r="R17" s="17"/>
    </row>
    <row r="18" spans="1:18" ht="12.75" x14ac:dyDescent="0.2">
      <c r="A18" s="66" t="s">
        <v>36</v>
      </c>
      <c r="B18" s="27">
        <v>12.78585</v>
      </c>
      <c r="C18" s="28">
        <v>5.9018899999999999</v>
      </c>
      <c r="D18" s="28">
        <v>0.66791100000000003</v>
      </c>
      <c r="E18" s="28">
        <v>0</v>
      </c>
      <c r="F18" s="39">
        <f t="shared" si="1"/>
        <v>19.956770899999999</v>
      </c>
      <c r="G18" s="27">
        <v>2.1545670000000001</v>
      </c>
      <c r="H18" s="28">
        <v>1.9207969999999999</v>
      </c>
      <c r="I18" s="28">
        <v>0.22003100000000014</v>
      </c>
      <c r="J18" s="28">
        <v>0</v>
      </c>
      <c r="K18" s="386">
        <f t="shared" si="0"/>
        <v>4.4934229000000006</v>
      </c>
      <c r="L18" s="65"/>
      <c r="M18" s="17"/>
      <c r="N18" s="38"/>
      <c r="O18" s="38"/>
      <c r="P18" s="38"/>
      <c r="Q18" s="38"/>
      <c r="R18" s="17"/>
    </row>
    <row r="19" spans="1:18" ht="12.75" x14ac:dyDescent="0.2">
      <c r="A19" s="66" t="s">
        <v>37</v>
      </c>
      <c r="B19" s="27">
        <v>0.29740100000000003</v>
      </c>
      <c r="C19" s="28">
        <v>0</v>
      </c>
      <c r="D19" s="28">
        <v>0</v>
      </c>
      <c r="E19" s="28">
        <v>0</v>
      </c>
      <c r="F19" s="39">
        <f t="shared" si="1"/>
        <v>0.29740100000000003</v>
      </c>
      <c r="G19" s="27">
        <v>2.2359999999999991E-2</v>
      </c>
      <c r="H19" s="28">
        <v>-1.6899999999999999E-4</v>
      </c>
      <c r="I19" s="28">
        <v>0</v>
      </c>
      <c r="J19" s="28">
        <v>0</v>
      </c>
      <c r="K19" s="386">
        <f t="shared" si="0"/>
        <v>2.2190999999999992E-2</v>
      </c>
      <c r="L19" s="65"/>
      <c r="M19" s="17"/>
      <c r="N19" s="38"/>
      <c r="O19" s="38"/>
      <c r="P19" s="38"/>
      <c r="Q19" s="38"/>
      <c r="R19" s="17"/>
    </row>
    <row r="20" spans="1:18" ht="13.5" x14ac:dyDescent="0.2">
      <c r="A20" s="66" t="s">
        <v>637</v>
      </c>
      <c r="B20" s="27">
        <v>0.41769299999999998</v>
      </c>
      <c r="C20" s="28">
        <v>6.3589999999999994E-2</v>
      </c>
      <c r="D20" s="28">
        <v>0</v>
      </c>
      <c r="E20" s="28">
        <v>0</v>
      </c>
      <c r="F20" s="39">
        <f t="shared" si="1"/>
        <v>0.48128299999999996</v>
      </c>
      <c r="G20" s="27">
        <v>0.41769299999999998</v>
      </c>
      <c r="H20" s="28">
        <v>6.3589999999999994E-2</v>
      </c>
      <c r="I20" s="28">
        <v>0</v>
      </c>
      <c r="J20" s="28">
        <v>0</v>
      </c>
      <c r="K20" s="386">
        <f t="shared" si="0"/>
        <v>0.48128299999999996</v>
      </c>
      <c r="L20" s="65"/>
      <c r="M20" s="17"/>
      <c r="N20" s="38"/>
      <c r="O20" s="38"/>
      <c r="P20" s="38"/>
      <c r="Q20" s="38"/>
      <c r="R20" s="17"/>
    </row>
    <row r="21" spans="1:18" ht="12.75" x14ac:dyDescent="0.2">
      <c r="A21" s="66" t="s">
        <v>38</v>
      </c>
      <c r="B21" s="27">
        <v>34.5</v>
      </c>
      <c r="C21" s="28">
        <v>10.002753</v>
      </c>
      <c r="D21" s="28">
        <v>0.83399999999999985</v>
      </c>
      <c r="E21" s="28">
        <v>0</v>
      </c>
      <c r="F21" s="39">
        <f t="shared" si="1"/>
        <v>46.087353</v>
      </c>
      <c r="G21" s="27">
        <v>5.2771110000000014</v>
      </c>
      <c r="H21" s="28">
        <v>6.3126010000000008</v>
      </c>
      <c r="I21" s="28">
        <v>0.4980759999999998</v>
      </c>
      <c r="J21" s="28">
        <v>0</v>
      </c>
      <c r="K21" s="386">
        <f t="shared" si="0"/>
        <v>12.536056400000001</v>
      </c>
      <c r="L21" s="65"/>
      <c r="M21" s="17"/>
      <c r="N21" s="38"/>
      <c r="O21" s="38"/>
      <c r="P21" s="38"/>
      <c r="Q21" s="38"/>
      <c r="R21" s="17"/>
    </row>
    <row r="22" spans="1:18" ht="12.75" x14ac:dyDescent="0.2">
      <c r="A22" s="346" t="s">
        <v>630</v>
      </c>
      <c r="B22" s="27">
        <v>0.71</v>
      </c>
      <c r="C22" s="28">
        <v>0</v>
      </c>
      <c r="D22" s="28">
        <v>0</v>
      </c>
      <c r="E22" s="28">
        <v>0</v>
      </c>
      <c r="F22" s="39">
        <f t="shared" si="1"/>
        <v>0.71</v>
      </c>
      <c r="G22" s="27">
        <v>0.58417399999999997</v>
      </c>
      <c r="H22" s="28">
        <v>0</v>
      </c>
      <c r="I22" s="28">
        <v>0</v>
      </c>
      <c r="J22" s="28">
        <v>0</v>
      </c>
      <c r="K22" s="386">
        <f t="shared" si="0"/>
        <v>0.58417399999999997</v>
      </c>
      <c r="L22" s="65"/>
      <c r="M22" s="17"/>
      <c r="N22" s="38"/>
      <c r="O22" s="38"/>
      <c r="P22" s="38"/>
      <c r="Q22" s="38"/>
      <c r="R22" s="17"/>
    </row>
    <row r="23" spans="1:18" ht="12.75" x14ac:dyDescent="0.2">
      <c r="A23" s="66" t="s">
        <v>141</v>
      </c>
      <c r="B23" s="27">
        <v>0.19555899999999998</v>
      </c>
      <c r="C23" s="28">
        <v>0.38225599999999998</v>
      </c>
      <c r="D23" s="28">
        <v>2.0768999999999999E-2</v>
      </c>
      <c r="E23" s="28">
        <v>1.5002E-2</v>
      </c>
      <c r="F23" s="39">
        <f t="shared" si="1"/>
        <v>0.63227809999999995</v>
      </c>
      <c r="G23" s="27">
        <v>1.2399999999999967E-2</v>
      </c>
      <c r="H23" s="28">
        <v>1.2918999999999958E-2</v>
      </c>
      <c r="I23" s="28">
        <v>-8.9099999999999943E-4</v>
      </c>
      <c r="J23" s="28">
        <v>-8.1999999999999955E-4</v>
      </c>
      <c r="K23" s="386">
        <f t="shared" si="0"/>
        <v>2.2806099999999926E-2</v>
      </c>
      <c r="L23" s="65"/>
      <c r="M23" s="17"/>
      <c r="N23" s="38"/>
      <c r="O23" s="38"/>
      <c r="P23" s="38"/>
      <c r="Q23" s="38"/>
      <c r="R23" s="17"/>
    </row>
    <row r="24" spans="1:18" ht="12.75" x14ac:dyDescent="0.2">
      <c r="A24" s="66" t="s">
        <v>39</v>
      </c>
      <c r="B24" s="27">
        <v>3.02</v>
      </c>
      <c r="C24" s="28">
        <v>1.4500000000000002</v>
      </c>
      <c r="D24" s="28">
        <v>0.28300000000000003</v>
      </c>
      <c r="E24" s="28">
        <v>0</v>
      </c>
      <c r="F24" s="39">
        <f t="shared" si="1"/>
        <v>5.0077000000000007</v>
      </c>
      <c r="G24" s="27">
        <v>0.23661200000000004</v>
      </c>
      <c r="H24" s="28">
        <v>0.71890800000000021</v>
      </c>
      <c r="I24" s="28">
        <v>0.13955100000000004</v>
      </c>
      <c r="J24" s="28">
        <v>0</v>
      </c>
      <c r="K24" s="386">
        <f t="shared" si="0"/>
        <v>1.2206669000000003</v>
      </c>
      <c r="L24" s="65"/>
      <c r="M24" s="17"/>
      <c r="N24" s="38"/>
      <c r="O24" s="38"/>
      <c r="P24" s="38"/>
      <c r="Q24" s="38"/>
      <c r="R24" s="17"/>
    </row>
    <row r="25" spans="1:18" ht="13.5" x14ac:dyDescent="0.2">
      <c r="A25" s="66" t="s">
        <v>493</v>
      </c>
      <c r="B25" s="27">
        <v>15.3497</v>
      </c>
      <c r="C25" s="28">
        <v>12.424800000000001</v>
      </c>
      <c r="D25" s="28">
        <v>3.29704</v>
      </c>
      <c r="E25" s="28">
        <v>1.6022099999999999</v>
      </c>
      <c r="F25" s="39">
        <f t="shared" si="1"/>
        <v>35.641086000000001</v>
      </c>
      <c r="G25" s="27">
        <v>15.3497</v>
      </c>
      <c r="H25" s="28">
        <v>12.424800000000001</v>
      </c>
      <c r="I25" s="28">
        <v>3.29704</v>
      </c>
      <c r="J25" s="28">
        <v>1.6022099999999999</v>
      </c>
      <c r="K25" s="386">
        <f t="shared" si="0"/>
        <v>35.641086000000001</v>
      </c>
      <c r="L25" s="65"/>
      <c r="M25" s="17"/>
      <c r="N25" s="38"/>
      <c r="O25" s="38"/>
      <c r="P25" s="38"/>
      <c r="Q25" s="38"/>
      <c r="R25" s="17"/>
    </row>
    <row r="26" spans="1:18" ht="12.75" x14ac:dyDescent="0.2">
      <c r="A26" s="66" t="s">
        <v>40</v>
      </c>
      <c r="B26" s="27">
        <v>11.842613</v>
      </c>
      <c r="C26" s="28">
        <v>34.860990000000001</v>
      </c>
      <c r="D26" s="28">
        <v>8.4389960000000013</v>
      </c>
      <c r="E26" s="28">
        <v>0</v>
      </c>
      <c r="F26" s="39">
        <f t="shared" si="1"/>
        <v>62.737695400000007</v>
      </c>
      <c r="G26" s="27">
        <v>3.3295770000000005</v>
      </c>
      <c r="H26" s="28">
        <v>22.545481000000002</v>
      </c>
      <c r="I26" s="28">
        <v>5.7171850000000015</v>
      </c>
      <c r="J26" s="28">
        <v>-0.60345199999999999</v>
      </c>
      <c r="K26" s="386">
        <f t="shared" si="0"/>
        <v>36.134257500000011</v>
      </c>
      <c r="L26" s="65"/>
      <c r="M26" s="17"/>
      <c r="N26" s="38"/>
      <c r="O26" s="38"/>
      <c r="P26" s="38"/>
      <c r="Q26" s="38"/>
      <c r="R26" s="17"/>
    </row>
    <row r="27" spans="1:18" ht="13.5" x14ac:dyDescent="0.2">
      <c r="A27" s="66" t="s">
        <v>638</v>
      </c>
      <c r="B27" s="27">
        <v>28.5002</v>
      </c>
      <c r="C27" s="28">
        <v>0</v>
      </c>
      <c r="D27" s="28">
        <v>0</v>
      </c>
      <c r="E27" s="28">
        <v>0</v>
      </c>
      <c r="F27" s="39">
        <f t="shared" si="1"/>
        <v>28.5002</v>
      </c>
      <c r="G27" s="27">
        <v>28.5002</v>
      </c>
      <c r="H27" s="28">
        <v>0</v>
      </c>
      <c r="I27" s="28">
        <v>0</v>
      </c>
      <c r="J27" s="28">
        <v>0</v>
      </c>
      <c r="K27" s="386">
        <f t="shared" si="0"/>
        <v>28.5002</v>
      </c>
      <c r="L27" s="65"/>
      <c r="M27" s="17"/>
      <c r="N27" s="38"/>
      <c r="O27" s="38"/>
      <c r="P27" s="38"/>
      <c r="Q27" s="38"/>
      <c r="R27" s="17"/>
    </row>
    <row r="28" spans="1:18" ht="12.75" x14ac:dyDescent="0.2">
      <c r="A28" s="66" t="s">
        <v>42</v>
      </c>
      <c r="B28" s="27">
        <v>142.435</v>
      </c>
      <c r="C28" s="28">
        <v>0</v>
      </c>
      <c r="D28" s="28">
        <v>0</v>
      </c>
      <c r="E28" s="28">
        <v>0</v>
      </c>
      <c r="F28" s="39">
        <f t="shared" si="1"/>
        <v>142.435</v>
      </c>
      <c r="G28" s="27">
        <v>43.908031000000022</v>
      </c>
      <c r="H28" s="28">
        <v>0</v>
      </c>
      <c r="I28" s="28">
        <v>0</v>
      </c>
      <c r="J28" s="28">
        <v>0</v>
      </c>
      <c r="K28" s="386">
        <f t="shared" si="0"/>
        <v>43.908031000000022</v>
      </c>
      <c r="L28" s="65"/>
      <c r="M28" s="17"/>
      <c r="N28" s="38"/>
      <c r="O28" s="38"/>
      <c r="P28" s="38"/>
      <c r="Q28" s="38"/>
      <c r="R28" s="17"/>
    </row>
    <row r="29" spans="1:18" ht="12.75" x14ac:dyDescent="0.2">
      <c r="A29" s="66" t="s">
        <v>143</v>
      </c>
      <c r="B29" s="27">
        <v>15.260999999999999</v>
      </c>
      <c r="C29" s="28">
        <v>9.5380000000000003</v>
      </c>
      <c r="D29" s="28">
        <v>1.716</v>
      </c>
      <c r="E29" s="28">
        <v>0</v>
      </c>
      <c r="F29" s="39">
        <f t="shared" si="1"/>
        <v>28.0594</v>
      </c>
      <c r="G29" s="27">
        <v>14.172927999999999</v>
      </c>
      <c r="H29" s="28">
        <v>8.8717000000000006</v>
      </c>
      <c r="I29" s="28">
        <v>1.5980939999999999</v>
      </c>
      <c r="J29" s="28">
        <v>0</v>
      </c>
      <c r="K29" s="386">
        <f t="shared" si="0"/>
        <v>26.081006599999998</v>
      </c>
      <c r="L29" s="65"/>
      <c r="M29" s="17"/>
      <c r="N29" s="38"/>
      <c r="O29" s="38"/>
      <c r="P29" s="38"/>
      <c r="Q29" s="38"/>
      <c r="R29" s="17"/>
    </row>
    <row r="30" spans="1:18" ht="12.75" x14ac:dyDescent="0.2">
      <c r="A30" s="66" t="s">
        <v>43</v>
      </c>
      <c r="B30" s="27">
        <v>374.48559199999994</v>
      </c>
      <c r="C30" s="28">
        <v>23.08</v>
      </c>
      <c r="D30" s="28">
        <v>2.83</v>
      </c>
      <c r="E30" s="28">
        <v>0</v>
      </c>
      <c r="F30" s="39">
        <f t="shared" si="1"/>
        <v>402.94259199999993</v>
      </c>
      <c r="G30" s="27">
        <v>15.891030999999884</v>
      </c>
      <c r="H30" s="28">
        <v>2.7069999999937977E-3</v>
      </c>
      <c r="I30" s="28">
        <v>3.777999999999615E-3</v>
      </c>
      <c r="J30" s="28">
        <v>0</v>
      </c>
      <c r="K30" s="386">
        <f t="shared" si="0"/>
        <v>15.900916199999877</v>
      </c>
      <c r="L30" s="65"/>
      <c r="M30" s="17"/>
      <c r="N30" s="38"/>
      <c r="O30" s="38"/>
      <c r="P30" s="38"/>
      <c r="Q30" s="38"/>
      <c r="R30" s="17"/>
    </row>
    <row r="31" spans="1:18" ht="12.75" x14ac:dyDescent="0.2">
      <c r="A31" s="66" t="s">
        <v>44</v>
      </c>
      <c r="B31" s="27">
        <v>62.756650000000008</v>
      </c>
      <c r="C31" s="28">
        <v>83.214054000000004</v>
      </c>
      <c r="D31" s="28">
        <v>11.624513</v>
      </c>
      <c r="E31" s="28">
        <v>0</v>
      </c>
      <c r="F31" s="39">
        <f t="shared" si="1"/>
        <v>168.05727870000001</v>
      </c>
      <c r="G31" s="27">
        <v>15.975386000000015</v>
      </c>
      <c r="H31" s="28">
        <v>44.104868000000003</v>
      </c>
      <c r="I31" s="28">
        <v>6.6101939999999999</v>
      </c>
      <c r="J31" s="28">
        <v>-2.1632999999999999E-2</v>
      </c>
      <c r="K31" s="386">
        <f t="shared" si="0"/>
        <v>72.61798960000003</v>
      </c>
      <c r="L31" s="65"/>
      <c r="M31" s="17"/>
      <c r="N31" s="38"/>
      <c r="O31" s="38"/>
      <c r="P31" s="38"/>
      <c r="Q31" s="38"/>
      <c r="R31" s="17"/>
    </row>
    <row r="32" spans="1:18" ht="12.75" x14ac:dyDescent="0.2">
      <c r="A32" s="66" t="s">
        <v>45</v>
      </c>
      <c r="B32" s="27">
        <v>0.21</v>
      </c>
      <c r="C32" s="28">
        <v>15.190000000000001</v>
      </c>
      <c r="D32" s="28">
        <v>2.1599999999999997</v>
      </c>
      <c r="E32" s="28">
        <v>4.3899999999999997</v>
      </c>
      <c r="F32" s="39">
        <f t="shared" si="1"/>
        <v>23.894000000000002</v>
      </c>
      <c r="G32" s="27">
        <v>0.166991</v>
      </c>
      <c r="H32" s="28">
        <v>0.80800000000000161</v>
      </c>
      <c r="I32" s="28">
        <v>0.14576699999999976</v>
      </c>
      <c r="J32" s="28">
        <v>-2.3230000000005191E-3</v>
      </c>
      <c r="K32" s="386">
        <f t="shared" si="0"/>
        <v>1.2496253000000006</v>
      </c>
      <c r="L32" s="65"/>
      <c r="M32" s="17"/>
      <c r="N32" s="38"/>
      <c r="O32" s="38"/>
      <c r="P32" s="38"/>
      <c r="Q32" s="38"/>
      <c r="R32" s="17"/>
    </row>
    <row r="33" spans="1:18" ht="12.75" x14ac:dyDescent="0.2">
      <c r="A33" s="66" t="s">
        <v>46</v>
      </c>
      <c r="B33" s="27">
        <v>36.454459999999997</v>
      </c>
      <c r="C33" s="28">
        <v>6.25115</v>
      </c>
      <c r="D33" s="28">
        <v>1.9039999999999999</v>
      </c>
      <c r="E33" s="28">
        <v>0</v>
      </c>
      <c r="F33" s="39">
        <f t="shared" si="1"/>
        <v>46.323210000000003</v>
      </c>
      <c r="G33" s="27">
        <v>0.53813799999999645</v>
      </c>
      <c r="H33" s="28">
        <v>6.1828999999999468E-2</v>
      </c>
      <c r="I33" s="28">
        <v>2.1339999999998582E-3</v>
      </c>
      <c r="J33" s="28">
        <v>0</v>
      </c>
      <c r="K33" s="386">
        <f t="shared" si="0"/>
        <v>0.60402159999999561</v>
      </c>
      <c r="L33" s="65"/>
      <c r="M33" s="17"/>
      <c r="N33" s="38"/>
      <c r="O33" s="38"/>
      <c r="P33" s="38"/>
      <c r="Q33" s="38"/>
      <c r="R33" s="17"/>
    </row>
    <row r="34" spans="1:18" ht="13.5" x14ac:dyDescent="0.2">
      <c r="A34" s="66" t="s">
        <v>639</v>
      </c>
      <c r="B34" s="27">
        <v>2.5652200000000001</v>
      </c>
      <c r="C34" s="28">
        <v>0.3649</v>
      </c>
      <c r="D34" s="28">
        <v>7.1209999999999996E-2</v>
      </c>
      <c r="E34" s="28">
        <v>0</v>
      </c>
      <c r="F34" s="39">
        <f t="shared" si="1"/>
        <v>3.0654189999999999</v>
      </c>
      <c r="G34" s="27">
        <v>2.5652200000000001</v>
      </c>
      <c r="H34" s="28">
        <v>0.3649</v>
      </c>
      <c r="I34" s="28">
        <v>7.1209999999999996E-2</v>
      </c>
      <c r="J34" s="28">
        <v>0</v>
      </c>
      <c r="K34" s="386">
        <f t="shared" si="0"/>
        <v>3.0654189999999999</v>
      </c>
      <c r="L34" s="65"/>
      <c r="M34" s="17"/>
      <c r="N34" s="38"/>
      <c r="O34" s="38"/>
      <c r="P34" s="38"/>
      <c r="Q34" s="38"/>
      <c r="R34" s="17"/>
    </row>
    <row r="35" spans="1:18" ht="12.75" x14ac:dyDescent="0.2">
      <c r="A35" s="66" t="s">
        <v>95</v>
      </c>
      <c r="B35" s="27">
        <v>183.30199999999999</v>
      </c>
      <c r="C35" s="28">
        <v>47.2986</v>
      </c>
      <c r="D35" s="28">
        <v>2.2488199999999998</v>
      </c>
      <c r="E35" s="28">
        <v>0</v>
      </c>
      <c r="F35" s="39">
        <f t="shared" si="1"/>
        <v>234.873358</v>
      </c>
      <c r="G35" s="27">
        <v>34.896740000000023</v>
      </c>
      <c r="H35" s="28">
        <v>31.161462</v>
      </c>
      <c r="I35" s="28">
        <v>1.6786519999999996</v>
      </c>
      <c r="J35" s="28">
        <v>0</v>
      </c>
      <c r="K35" s="386">
        <f t="shared" si="0"/>
        <v>69.247640800000028</v>
      </c>
      <c r="L35" s="65"/>
      <c r="M35" s="17"/>
      <c r="N35" s="38"/>
      <c r="O35" s="38"/>
      <c r="P35" s="38"/>
      <c r="Q35" s="38"/>
      <c r="R35" s="17"/>
    </row>
    <row r="36" spans="1:18" ht="12.75" x14ac:dyDescent="0.2">
      <c r="A36" s="66" t="s">
        <v>48</v>
      </c>
      <c r="B36" s="27">
        <v>10.483219999999999</v>
      </c>
      <c r="C36" s="28">
        <v>1.8066580000000001</v>
      </c>
      <c r="D36" s="28">
        <v>0.40657700000000002</v>
      </c>
      <c r="E36" s="28">
        <v>0</v>
      </c>
      <c r="F36" s="39">
        <f t="shared" si="1"/>
        <v>13.0623743</v>
      </c>
      <c r="G36" s="27">
        <v>0.88925200000000082</v>
      </c>
      <c r="H36" s="28">
        <v>0.16203900000000027</v>
      </c>
      <c r="I36" s="28">
        <v>0.14593499999999998</v>
      </c>
      <c r="J36" s="28">
        <v>0</v>
      </c>
      <c r="K36" s="386">
        <f t="shared" si="0"/>
        <v>1.328567500000001</v>
      </c>
      <c r="L36" s="65"/>
      <c r="M36" s="17"/>
      <c r="N36" s="38"/>
      <c r="O36" s="38"/>
      <c r="P36" s="38"/>
      <c r="Q36" s="38"/>
      <c r="R36" s="17"/>
    </row>
    <row r="37" spans="1:18" ht="12.75" x14ac:dyDescent="0.2">
      <c r="A37" s="66" t="s">
        <v>403</v>
      </c>
      <c r="B37" s="27">
        <v>4.1303700000000001</v>
      </c>
      <c r="C37" s="28">
        <v>0.59636100000000003</v>
      </c>
      <c r="D37" s="28">
        <v>0.177172</v>
      </c>
      <c r="E37" s="28">
        <v>0</v>
      </c>
      <c r="F37" s="39">
        <f t="shared" si="1"/>
        <v>5.0633578000000004</v>
      </c>
      <c r="G37" s="27">
        <v>3.3719100000000002</v>
      </c>
      <c r="H37" s="28">
        <v>0.50234000000000001</v>
      </c>
      <c r="I37" s="28">
        <v>0.13619100000000001</v>
      </c>
      <c r="J37" s="28">
        <v>0</v>
      </c>
      <c r="K37" s="386">
        <f t="shared" si="0"/>
        <v>4.1330128999999998</v>
      </c>
      <c r="L37" s="65"/>
      <c r="M37" s="17"/>
      <c r="N37" s="38"/>
      <c r="O37" s="38"/>
      <c r="P37" s="38"/>
      <c r="Q37" s="38"/>
      <c r="R37" s="17"/>
    </row>
    <row r="38" spans="1:18" ht="12.75" x14ac:dyDescent="0.2">
      <c r="A38" s="66" t="s">
        <v>454</v>
      </c>
      <c r="B38" s="27">
        <v>0</v>
      </c>
      <c r="C38" s="28">
        <v>8.2000000000000003E-2</v>
      </c>
      <c r="D38" s="28">
        <v>2E-3</v>
      </c>
      <c r="E38" s="28">
        <v>5.0000000000000001E-3</v>
      </c>
      <c r="F38" s="39">
        <f t="shared" si="1"/>
        <v>9.0800000000000006E-2</v>
      </c>
      <c r="G38" s="27">
        <v>-3.8089999999999999E-3</v>
      </c>
      <c r="H38" s="28">
        <v>1.380300000000001E-2</v>
      </c>
      <c r="I38" s="28">
        <v>-1.5920000000000001E-3</v>
      </c>
      <c r="J38" s="28">
        <v>5.0000000000000001E-3</v>
      </c>
      <c r="K38" s="386">
        <f t="shared" si="0"/>
        <v>1.196920000000001E-2</v>
      </c>
      <c r="L38" s="65"/>
      <c r="M38" s="17"/>
      <c r="N38" s="38"/>
      <c r="O38" s="38"/>
      <c r="P38" s="38"/>
      <c r="Q38" s="38"/>
      <c r="R38" s="17"/>
    </row>
    <row r="39" spans="1:18" ht="13.5" x14ac:dyDescent="0.2">
      <c r="A39" s="66" t="s">
        <v>494</v>
      </c>
      <c r="B39" s="27">
        <v>23.93</v>
      </c>
      <c r="C39" s="28">
        <v>4.4944999999999995</v>
      </c>
      <c r="D39" s="28">
        <v>0.87710500000000002</v>
      </c>
      <c r="E39" s="28">
        <v>0</v>
      </c>
      <c r="F39" s="39">
        <f>B39+C39+D39*1.9+E39</f>
        <v>30.090999499999999</v>
      </c>
      <c r="G39" s="27">
        <v>23.93</v>
      </c>
      <c r="H39" s="28">
        <v>4.4944999999999995</v>
      </c>
      <c r="I39" s="28">
        <v>0.87710500000000002</v>
      </c>
      <c r="J39" s="28">
        <v>0</v>
      </c>
      <c r="K39" s="386">
        <f t="shared" si="0"/>
        <v>30.090999499999999</v>
      </c>
      <c r="L39" s="65"/>
      <c r="M39" s="17"/>
      <c r="N39" s="38"/>
      <c r="O39" s="38"/>
      <c r="P39" s="38"/>
      <c r="Q39" s="38"/>
      <c r="R39" s="17"/>
    </row>
    <row r="40" spans="1:18" ht="12.75" x14ac:dyDescent="0.2">
      <c r="A40" s="66" t="s">
        <v>457</v>
      </c>
      <c r="B40" s="27">
        <v>0.98799999999999999</v>
      </c>
      <c r="C40" s="28">
        <v>8.0000000000000002E-3</v>
      </c>
      <c r="D40" s="28">
        <v>0</v>
      </c>
      <c r="E40" s="28">
        <v>0</v>
      </c>
      <c r="F40" s="39">
        <f>B40+C40+D40*1.9+E40</f>
        <v>0.996</v>
      </c>
      <c r="G40" s="27">
        <v>0.66655299999999995</v>
      </c>
      <c r="H40" s="28">
        <v>2.6340000000000001E-3</v>
      </c>
      <c r="I40" s="28">
        <v>0</v>
      </c>
      <c r="J40" s="28">
        <v>0</v>
      </c>
      <c r="K40" s="386">
        <f t="shared" si="0"/>
        <v>0.66918699999999998</v>
      </c>
      <c r="L40" s="65"/>
      <c r="M40" s="17"/>
      <c r="N40" s="38"/>
      <c r="O40" s="38"/>
      <c r="P40" s="38"/>
      <c r="Q40" s="38"/>
      <c r="R40" s="17"/>
    </row>
    <row r="41" spans="1:18" ht="12.75" x14ac:dyDescent="0.2">
      <c r="A41" s="66" t="s">
        <v>50</v>
      </c>
      <c r="B41" s="27">
        <v>23.360039999999998</v>
      </c>
      <c r="C41" s="28">
        <v>1.092517</v>
      </c>
      <c r="D41" s="28">
        <v>0</v>
      </c>
      <c r="E41" s="28">
        <v>0</v>
      </c>
      <c r="F41" s="39">
        <f>B41+C41+D41*1.9+E41</f>
        <v>24.452556999999999</v>
      </c>
      <c r="G41" s="27">
        <v>0.37705299999999298</v>
      </c>
      <c r="H41" s="28">
        <v>0.20902699999999996</v>
      </c>
      <c r="I41" s="28">
        <v>0</v>
      </c>
      <c r="J41" s="28">
        <v>0</v>
      </c>
      <c r="K41" s="386">
        <f t="shared" si="0"/>
        <v>0.58607999999999294</v>
      </c>
      <c r="L41" s="65"/>
      <c r="M41" s="17"/>
      <c r="N41" s="38"/>
      <c r="O41" s="38"/>
      <c r="P41" s="38"/>
      <c r="Q41" s="38"/>
      <c r="R41" s="17"/>
    </row>
    <row r="42" spans="1:18" ht="13.5" x14ac:dyDescent="0.2">
      <c r="A42" s="66" t="s">
        <v>488</v>
      </c>
      <c r="B42" s="27">
        <v>11.4314</v>
      </c>
      <c r="C42" s="28">
        <v>0.33985299999999996</v>
      </c>
      <c r="D42" s="28">
        <v>0.83603099999999997</v>
      </c>
      <c r="E42" s="28">
        <v>0</v>
      </c>
      <c r="F42" s="39">
        <f>B42+C42+D42*1.9+E42</f>
        <v>13.359711899999999</v>
      </c>
      <c r="G42" s="27">
        <v>11.4314</v>
      </c>
      <c r="H42" s="28">
        <v>0.33985299999999996</v>
      </c>
      <c r="I42" s="28">
        <v>0.83603099999999997</v>
      </c>
      <c r="J42" s="28">
        <v>0</v>
      </c>
      <c r="K42" s="386">
        <f t="shared" si="0"/>
        <v>13.359711899999999</v>
      </c>
      <c r="L42" s="65"/>
      <c r="M42" s="17"/>
      <c r="N42" s="38"/>
      <c r="O42" s="38"/>
      <c r="P42" s="38"/>
      <c r="Q42" s="38"/>
      <c r="R42" s="17"/>
    </row>
    <row r="43" spans="1:18" ht="12.75" x14ac:dyDescent="0.2">
      <c r="A43" s="66" t="s">
        <v>51</v>
      </c>
      <c r="B43" s="27">
        <v>22.894310000000001</v>
      </c>
      <c r="C43" s="28">
        <v>28.80622</v>
      </c>
      <c r="D43" s="28">
        <v>5.7957209999999995</v>
      </c>
      <c r="E43" s="28">
        <v>2.0949970000000002</v>
      </c>
      <c r="F43" s="39">
        <f t="shared" si="1"/>
        <v>64.807396900000001</v>
      </c>
      <c r="G43" s="27">
        <v>4.3005390000000006</v>
      </c>
      <c r="H43" s="28">
        <v>7.4119390000000003</v>
      </c>
      <c r="I43" s="28">
        <v>1.2609969999999988</v>
      </c>
      <c r="J43" s="28">
        <v>-1.746999999999943E-3</v>
      </c>
      <c r="K43" s="386">
        <f t="shared" si="0"/>
        <v>14.106625299999999</v>
      </c>
      <c r="L43" s="65"/>
      <c r="M43" s="17"/>
      <c r="N43" s="38"/>
      <c r="O43" s="38"/>
      <c r="P43" s="38"/>
      <c r="Q43" s="38"/>
      <c r="R43" s="17"/>
    </row>
    <row r="44" spans="1:18" ht="12.75" x14ac:dyDescent="0.2">
      <c r="A44" s="66" t="s">
        <v>52</v>
      </c>
      <c r="B44" s="27">
        <v>28.065799999999999</v>
      </c>
      <c r="C44" s="28">
        <v>88.704700000000003</v>
      </c>
      <c r="D44" s="28">
        <v>10.918799999999999</v>
      </c>
      <c r="E44" s="28">
        <v>0</v>
      </c>
      <c r="F44" s="39">
        <f t="shared" si="1"/>
        <v>137.51622</v>
      </c>
      <c r="G44" s="27">
        <v>6.5103870000000015</v>
      </c>
      <c r="H44" s="28">
        <v>35.774457999999996</v>
      </c>
      <c r="I44" s="28">
        <v>6.3099009999999982</v>
      </c>
      <c r="J44" s="28">
        <v>0</v>
      </c>
      <c r="K44" s="386">
        <f t="shared" si="0"/>
        <v>54.273656899999992</v>
      </c>
      <c r="L44" s="65"/>
      <c r="M44" s="17"/>
      <c r="N44" s="38"/>
      <c r="O44" s="38"/>
      <c r="P44" s="38"/>
      <c r="Q44" s="38"/>
      <c r="R44" s="17"/>
    </row>
    <row r="45" spans="1:18" ht="13.5" x14ac:dyDescent="0.2">
      <c r="A45" s="66" t="s">
        <v>489</v>
      </c>
      <c r="B45" s="27">
        <v>5.9285800000000002</v>
      </c>
      <c r="C45" s="28">
        <v>19.464822000000002</v>
      </c>
      <c r="D45" s="28">
        <v>1.5350889999999999</v>
      </c>
      <c r="E45" s="28">
        <v>3.1470220000000002</v>
      </c>
      <c r="F45" s="39">
        <f t="shared" si="1"/>
        <v>31.457093100000002</v>
      </c>
      <c r="G45" s="27">
        <v>5.9285800000000002</v>
      </c>
      <c r="H45" s="28">
        <v>19.464822000000002</v>
      </c>
      <c r="I45" s="28">
        <v>1.5350889999999999</v>
      </c>
      <c r="J45" s="28">
        <v>3.1470220000000002</v>
      </c>
      <c r="K45" s="386">
        <f t="shared" si="0"/>
        <v>31.457093100000002</v>
      </c>
      <c r="L45" s="65"/>
      <c r="M45" s="17"/>
      <c r="N45" s="38"/>
      <c r="O45" s="38"/>
      <c r="P45" s="38"/>
      <c r="Q45" s="38"/>
      <c r="R45" s="17"/>
    </row>
    <row r="46" spans="1:18" ht="12.75" x14ac:dyDescent="0.2">
      <c r="A46" s="66" t="s">
        <v>145</v>
      </c>
      <c r="B46" s="27">
        <v>0.54918100000000003</v>
      </c>
      <c r="C46" s="28">
        <v>7.3764000000000003</v>
      </c>
      <c r="D46" s="28">
        <v>0.67353799999999997</v>
      </c>
      <c r="E46" s="28">
        <v>0</v>
      </c>
      <c r="F46" s="39">
        <f t="shared" si="1"/>
        <v>9.2053031999999995</v>
      </c>
      <c r="G46" s="27">
        <v>0.36858600000000002</v>
      </c>
      <c r="H46" s="28">
        <v>5.4322499999999998</v>
      </c>
      <c r="I46" s="28">
        <v>0.49793899999999996</v>
      </c>
      <c r="J46" s="28">
        <v>0</v>
      </c>
      <c r="K46" s="386">
        <f t="shared" si="0"/>
        <v>6.7469200999999996</v>
      </c>
      <c r="L46" s="65"/>
      <c r="M46" s="17"/>
      <c r="N46" s="38"/>
      <c r="O46" s="38"/>
      <c r="P46" s="38"/>
      <c r="Q46" s="38"/>
      <c r="R46" s="17"/>
    </row>
    <row r="47" spans="1:18" ht="12.75" x14ac:dyDescent="0.2">
      <c r="A47" s="66" t="s">
        <v>53</v>
      </c>
      <c r="B47" s="27">
        <v>6.22567</v>
      </c>
      <c r="C47" s="28">
        <v>32.530500000000004</v>
      </c>
      <c r="D47" s="28">
        <v>8.7495399999999997</v>
      </c>
      <c r="E47" s="28">
        <v>2.2290000000000001</v>
      </c>
      <c r="F47" s="39">
        <f t="shared" si="1"/>
        <v>57.609296000000001</v>
      </c>
      <c r="G47" s="27">
        <v>2.4522210000000002</v>
      </c>
      <c r="H47" s="28">
        <v>14.436733000000004</v>
      </c>
      <c r="I47" s="28">
        <v>3.9107579999999995</v>
      </c>
      <c r="J47" s="28">
        <v>-2.3841000000000001E-2</v>
      </c>
      <c r="K47" s="386">
        <f t="shared" si="0"/>
        <v>24.295553200000004</v>
      </c>
      <c r="L47" s="65"/>
      <c r="M47" s="17"/>
      <c r="N47" s="38"/>
      <c r="O47" s="38"/>
      <c r="P47" s="38"/>
      <c r="Q47" s="38"/>
      <c r="R47" s="17"/>
    </row>
    <row r="48" spans="1:18" ht="12.75" x14ac:dyDescent="0.2">
      <c r="A48" s="66" t="s">
        <v>54</v>
      </c>
      <c r="B48" s="27">
        <v>10.7972</v>
      </c>
      <c r="C48" s="28">
        <v>5.1074599999999997</v>
      </c>
      <c r="D48" s="28">
        <v>1.33728</v>
      </c>
      <c r="E48" s="28">
        <v>0</v>
      </c>
      <c r="F48" s="39">
        <f t="shared" si="1"/>
        <v>18.445492000000002</v>
      </c>
      <c r="G48" s="27">
        <v>4.8554399999999998</v>
      </c>
      <c r="H48" s="28">
        <v>3.1222559999999997</v>
      </c>
      <c r="I48" s="28">
        <v>0.91086</v>
      </c>
      <c r="J48" s="28">
        <v>0</v>
      </c>
      <c r="K48" s="386">
        <f t="shared" si="0"/>
        <v>9.7083300000000001</v>
      </c>
      <c r="L48" s="65"/>
      <c r="M48" s="17"/>
      <c r="N48" s="38"/>
      <c r="O48" s="38"/>
      <c r="P48" s="38"/>
      <c r="Q48" s="38"/>
      <c r="R48" s="17"/>
    </row>
    <row r="49" spans="1:18" ht="12.75" x14ac:dyDescent="0.2">
      <c r="A49" s="66" t="s">
        <v>56</v>
      </c>
      <c r="B49" s="27">
        <v>29.510166999999996</v>
      </c>
      <c r="C49" s="28">
        <v>18.608384000000001</v>
      </c>
      <c r="D49" s="28">
        <v>3.9451179999999999</v>
      </c>
      <c r="E49" s="28">
        <v>0</v>
      </c>
      <c r="F49" s="39">
        <f t="shared" si="1"/>
        <v>55.614275199999994</v>
      </c>
      <c r="G49" s="27">
        <v>3.3524729999999892</v>
      </c>
      <c r="H49" s="28">
        <v>9.6377480000000002</v>
      </c>
      <c r="I49" s="28">
        <v>1.9166409999999998</v>
      </c>
      <c r="J49" s="28">
        <v>0</v>
      </c>
      <c r="K49" s="386">
        <f t="shared" si="0"/>
        <v>16.631838899999988</v>
      </c>
      <c r="L49" s="65"/>
      <c r="M49" s="17"/>
      <c r="N49" s="38"/>
      <c r="O49" s="38"/>
      <c r="P49" s="38"/>
      <c r="Q49" s="38"/>
      <c r="R49" s="17"/>
    </row>
    <row r="50" spans="1:18" ht="12.75" x14ac:dyDescent="0.2">
      <c r="A50" s="66" t="s">
        <v>57</v>
      </c>
      <c r="B50" s="27">
        <v>90.784999999999997</v>
      </c>
      <c r="C50" s="28">
        <v>11.336</v>
      </c>
      <c r="D50" s="28">
        <v>1.4279999999999999</v>
      </c>
      <c r="E50" s="28">
        <v>0</v>
      </c>
      <c r="F50" s="39">
        <f t="shared" si="1"/>
        <v>104.8342</v>
      </c>
      <c r="G50" s="27">
        <v>2.3187419999999861</v>
      </c>
      <c r="H50" s="28">
        <v>4.4907440000000003</v>
      </c>
      <c r="I50" s="28">
        <v>0.60211399999999993</v>
      </c>
      <c r="J50" s="28">
        <v>0</v>
      </c>
      <c r="K50" s="386">
        <f t="shared" si="0"/>
        <v>7.953502599999986</v>
      </c>
      <c r="L50" s="65"/>
      <c r="M50" s="17"/>
      <c r="N50" s="38"/>
      <c r="O50" s="38"/>
      <c r="P50" s="38"/>
      <c r="Q50" s="38"/>
      <c r="R50" s="17"/>
    </row>
    <row r="51" spans="1:18" ht="12.75" x14ac:dyDescent="0.2">
      <c r="A51" s="66" t="s">
        <v>58</v>
      </c>
      <c r="B51" s="27">
        <v>0</v>
      </c>
      <c r="C51" s="28">
        <v>283.71505999999999</v>
      </c>
      <c r="D51" s="28">
        <v>0</v>
      </c>
      <c r="E51" s="28">
        <v>18.141627</v>
      </c>
      <c r="F51" s="39">
        <v>301.85668699999997</v>
      </c>
      <c r="G51" s="27">
        <v>0</v>
      </c>
      <c r="H51" s="28">
        <v>143.37266399999999</v>
      </c>
      <c r="I51" s="28">
        <v>0</v>
      </c>
      <c r="J51" s="28">
        <v>7.5884489999999989</v>
      </c>
      <c r="K51" s="386">
        <f t="shared" si="0"/>
        <v>150.96111299999998</v>
      </c>
      <c r="L51" s="65"/>
      <c r="M51" s="17"/>
      <c r="N51" s="38"/>
      <c r="O51" s="38"/>
      <c r="P51" s="38"/>
      <c r="Q51" s="38"/>
      <c r="R51" s="17"/>
    </row>
    <row r="52" spans="1:18" ht="12.75" x14ac:dyDescent="0.2">
      <c r="A52" s="66" t="s">
        <v>59</v>
      </c>
      <c r="B52" s="27">
        <v>392.37500000000006</v>
      </c>
      <c r="C52" s="28">
        <v>112.88277999999998</v>
      </c>
      <c r="D52" s="28">
        <v>12.577</v>
      </c>
      <c r="E52" s="28">
        <v>0</v>
      </c>
      <c r="F52" s="39">
        <v>529.15407999999991</v>
      </c>
      <c r="G52" s="27">
        <v>24.759131000000082</v>
      </c>
      <c r="H52" s="28">
        <v>72.305148999999986</v>
      </c>
      <c r="I52" s="28">
        <v>3.8499999999999996</v>
      </c>
      <c r="J52" s="28">
        <v>0</v>
      </c>
      <c r="K52" s="386">
        <f t="shared" si="0"/>
        <v>104.37928000000007</v>
      </c>
      <c r="L52" s="65"/>
      <c r="M52" s="17"/>
      <c r="N52" s="38"/>
      <c r="O52" s="38"/>
      <c r="P52" s="38"/>
      <c r="Q52" s="38"/>
      <c r="R52" s="17"/>
    </row>
    <row r="53" spans="1:18" ht="12.75" x14ac:dyDescent="0.2">
      <c r="A53" s="66" t="s">
        <v>60</v>
      </c>
      <c r="B53" s="27">
        <v>68.233248000000003</v>
      </c>
      <c r="C53" s="28">
        <v>19.855217000000003</v>
      </c>
      <c r="D53" s="28">
        <v>2.482132</v>
      </c>
      <c r="E53" s="28">
        <v>0</v>
      </c>
      <c r="F53" s="39">
        <v>92.804515800000004</v>
      </c>
      <c r="G53" s="27">
        <v>19.789809000000005</v>
      </c>
      <c r="H53" s="28">
        <v>10.287672000000002</v>
      </c>
      <c r="I53" s="28">
        <v>1.6001319999999999</v>
      </c>
      <c r="J53" s="28">
        <v>0</v>
      </c>
      <c r="K53" s="386">
        <f t="shared" si="0"/>
        <v>33.117731800000008</v>
      </c>
      <c r="L53" s="65"/>
      <c r="M53" s="17"/>
      <c r="N53" s="38"/>
      <c r="O53" s="38"/>
      <c r="P53" s="38"/>
      <c r="Q53" s="38"/>
      <c r="R53" s="17"/>
    </row>
    <row r="54" spans="1:18" ht="12.75" x14ac:dyDescent="0.2">
      <c r="A54" s="66" t="s">
        <v>61</v>
      </c>
      <c r="B54" s="27">
        <v>25.726360999999997</v>
      </c>
      <c r="C54" s="28">
        <v>0.38593999999999995</v>
      </c>
      <c r="D54" s="28">
        <v>0.10538499999999999</v>
      </c>
      <c r="E54" s="28">
        <v>0</v>
      </c>
      <c r="F54" s="39">
        <v>26.3125325</v>
      </c>
      <c r="G54" s="27">
        <v>6.2184299999999944</v>
      </c>
      <c r="H54" s="28">
        <v>7.3283999999999905E-2</v>
      </c>
      <c r="I54" s="28">
        <v>7.6384999999999995E-2</v>
      </c>
      <c r="J54" s="28">
        <v>0</v>
      </c>
      <c r="K54" s="386">
        <f t="shared" si="0"/>
        <v>6.4368454999999942</v>
      </c>
      <c r="L54" s="65"/>
      <c r="M54" s="17"/>
      <c r="N54" s="38"/>
      <c r="O54" s="38"/>
      <c r="P54" s="38"/>
      <c r="Q54" s="38"/>
      <c r="R54" s="17"/>
    </row>
    <row r="55" spans="1:18" ht="12.75" x14ac:dyDescent="0.2">
      <c r="A55" s="66" t="s">
        <v>96</v>
      </c>
      <c r="B55" s="27">
        <v>0.88</v>
      </c>
      <c r="C55" s="28">
        <v>0.48399999999999999</v>
      </c>
      <c r="D55" s="28">
        <v>0</v>
      </c>
      <c r="E55" s="28">
        <v>0</v>
      </c>
      <c r="F55" s="39">
        <v>1.3639999999999999</v>
      </c>
      <c r="G55" s="27">
        <v>0.45295500000000005</v>
      </c>
      <c r="H55" s="28">
        <v>0.27100000000000002</v>
      </c>
      <c r="I55" s="28">
        <v>-1.0005E-2</v>
      </c>
      <c r="J55" s="28">
        <v>0</v>
      </c>
      <c r="K55" s="386">
        <f t="shared" si="0"/>
        <v>0.70494550000000011</v>
      </c>
      <c r="L55" s="65"/>
      <c r="M55" s="17"/>
      <c r="N55" s="38"/>
      <c r="O55" s="38"/>
      <c r="P55" s="38"/>
      <c r="Q55" s="38"/>
      <c r="R55" s="17"/>
    </row>
    <row r="56" spans="1:18" ht="12.75" x14ac:dyDescent="0.2">
      <c r="A56" s="66" t="s">
        <v>62</v>
      </c>
      <c r="B56" s="27">
        <v>0.73490200000000006</v>
      </c>
      <c r="C56" s="28">
        <v>2.6420699999999999</v>
      </c>
      <c r="D56" s="28">
        <v>4.7738999999999997E-2</v>
      </c>
      <c r="E56" s="28">
        <v>0</v>
      </c>
      <c r="F56" s="39">
        <v>3.4676760999999998</v>
      </c>
      <c r="G56" s="27">
        <v>1.6417000000000015E-2</v>
      </c>
      <c r="H56" s="28">
        <v>9.5649999999993796E-3</v>
      </c>
      <c r="I56" s="28">
        <v>-3.0499999999999972E-4</v>
      </c>
      <c r="J56" s="28">
        <v>0</v>
      </c>
      <c r="K56" s="386">
        <f t="shared" si="0"/>
        <v>2.5402499999999394E-2</v>
      </c>
      <c r="L56" s="65"/>
      <c r="M56" s="17"/>
      <c r="N56" s="38"/>
      <c r="O56" s="38"/>
      <c r="P56" s="38"/>
      <c r="Q56" s="38"/>
      <c r="R56" s="17"/>
    </row>
    <row r="57" spans="1:18" ht="12.75" x14ac:dyDescent="0.2">
      <c r="A57" s="66" t="s">
        <v>63</v>
      </c>
      <c r="B57" s="27">
        <v>15.176400000000001</v>
      </c>
      <c r="C57" s="28">
        <v>0.38132100000000002</v>
      </c>
      <c r="D57" s="28">
        <v>0</v>
      </c>
      <c r="E57" s="28">
        <v>0</v>
      </c>
      <c r="F57" s="39">
        <v>15.557721000000001</v>
      </c>
      <c r="G57" s="27">
        <v>4.5096270000000018</v>
      </c>
      <c r="H57" s="28">
        <v>0.14238100000000001</v>
      </c>
      <c r="I57" s="28">
        <v>0</v>
      </c>
      <c r="J57" s="28">
        <v>0</v>
      </c>
      <c r="K57" s="386">
        <f t="shared" si="0"/>
        <v>4.6520080000000021</v>
      </c>
      <c r="L57" s="65"/>
      <c r="M57" s="17"/>
      <c r="N57" s="38"/>
      <c r="O57" s="38"/>
      <c r="P57" s="38"/>
      <c r="Q57" s="38"/>
      <c r="R57" s="17"/>
    </row>
    <row r="58" spans="1:18" ht="12.75" x14ac:dyDescent="0.2">
      <c r="A58" s="66" t="s">
        <v>64</v>
      </c>
      <c r="B58" s="27">
        <v>0.1</v>
      </c>
      <c r="C58" s="28">
        <v>6.67</v>
      </c>
      <c r="D58" s="28">
        <v>2.66</v>
      </c>
      <c r="E58" s="28">
        <v>6.04</v>
      </c>
      <c r="F58" s="39">
        <v>17.864000000000001</v>
      </c>
      <c r="G58" s="27">
        <v>6.4371000000000012E-2</v>
      </c>
      <c r="H58" s="28">
        <v>4.8702999999999719E-2</v>
      </c>
      <c r="I58" s="28">
        <v>0.15032999999999941</v>
      </c>
      <c r="J58" s="28">
        <v>-1.9240000000007029E-3</v>
      </c>
      <c r="K58" s="386">
        <f t="shared" si="0"/>
        <v>0.39677699999999788</v>
      </c>
      <c r="L58" s="65"/>
      <c r="M58" s="17"/>
      <c r="N58" s="38"/>
      <c r="O58" s="38"/>
      <c r="P58" s="38"/>
      <c r="Q58" s="38"/>
      <c r="R58" s="17"/>
    </row>
    <row r="59" spans="1:18" ht="12.75" x14ac:dyDescent="0.2">
      <c r="A59" s="66" t="s">
        <v>149</v>
      </c>
      <c r="B59" s="27">
        <v>13.733048</v>
      </c>
      <c r="C59" s="28">
        <v>39.961990000000007</v>
      </c>
      <c r="D59" s="28">
        <v>4.7934540000000005</v>
      </c>
      <c r="E59" s="28">
        <v>0</v>
      </c>
      <c r="F59" s="39">
        <v>62.802600599999998</v>
      </c>
      <c r="G59" s="27">
        <v>8.2397600000000004</v>
      </c>
      <c r="H59" s="28">
        <v>33.364777000000004</v>
      </c>
      <c r="I59" s="28">
        <v>4.0229810000000006</v>
      </c>
      <c r="J59" s="28">
        <v>0</v>
      </c>
      <c r="K59" s="386">
        <f t="shared" si="0"/>
        <v>49.248200900000008</v>
      </c>
      <c r="L59" s="65"/>
      <c r="M59" s="17"/>
      <c r="N59" s="38"/>
      <c r="O59" s="38"/>
      <c r="P59" s="38"/>
      <c r="Q59" s="38"/>
      <c r="R59" s="17"/>
    </row>
    <row r="60" spans="1:18" ht="12.75" x14ac:dyDescent="0.2">
      <c r="A60" s="66" t="s">
        <v>65</v>
      </c>
      <c r="B60" s="27">
        <v>2.27</v>
      </c>
      <c r="C60" s="28">
        <v>10.24</v>
      </c>
      <c r="D60" s="28">
        <v>0</v>
      </c>
      <c r="E60" s="28">
        <v>0</v>
      </c>
      <c r="F60" s="39">
        <v>12.510000000000002</v>
      </c>
      <c r="G60" s="27">
        <v>0.40745100000000001</v>
      </c>
      <c r="H60" s="28">
        <v>0.52023400000000031</v>
      </c>
      <c r="I60" s="28">
        <v>0</v>
      </c>
      <c r="J60" s="28">
        <v>0</v>
      </c>
      <c r="K60" s="386">
        <f>G60+H60+I60*1.9+J60</f>
        <v>0.92768500000000031</v>
      </c>
      <c r="L60" s="65"/>
      <c r="M60" s="17"/>
      <c r="N60" s="38"/>
      <c r="O60" s="38"/>
      <c r="P60" s="38"/>
      <c r="Q60" s="38"/>
      <c r="R60" s="17"/>
    </row>
    <row r="61" spans="1:18" ht="12.75" x14ac:dyDescent="0.2">
      <c r="A61" s="66" t="s">
        <v>459</v>
      </c>
      <c r="B61" s="27">
        <v>5.6210400000000007</v>
      </c>
      <c r="C61" s="28">
        <v>0.437554</v>
      </c>
      <c r="D61" s="28">
        <v>8.3621000000000001E-2</v>
      </c>
      <c r="E61" s="28">
        <v>0</v>
      </c>
      <c r="F61" s="39">
        <v>6.2174738999999999</v>
      </c>
      <c r="G61" s="27">
        <v>3.9508200000000007</v>
      </c>
      <c r="H61" s="28">
        <v>0.20866800000000002</v>
      </c>
      <c r="I61" s="28">
        <v>4.5286E-2</v>
      </c>
      <c r="J61" s="28">
        <v>0</v>
      </c>
      <c r="K61" s="386">
        <f>G61+H61+I61*1.9+J61</f>
        <v>4.2455314000000008</v>
      </c>
      <c r="L61" s="65"/>
      <c r="M61" s="17"/>
      <c r="N61" s="38"/>
      <c r="O61" s="38"/>
      <c r="P61" s="38"/>
      <c r="Q61" s="38"/>
      <c r="R61" s="17"/>
    </row>
    <row r="62" spans="1:18" ht="12.75" x14ac:dyDescent="0.2">
      <c r="A62" s="66" t="s">
        <v>97</v>
      </c>
      <c r="B62" s="27">
        <v>3.39</v>
      </c>
      <c r="C62" s="28">
        <v>135.19</v>
      </c>
      <c r="D62" s="28">
        <v>9.9</v>
      </c>
      <c r="E62" s="28">
        <v>29.66</v>
      </c>
      <c r="F62" s="39">
        <v>187.04999999999998</v>
      </c>
      <c r="G62" s="27">
        <v>2.7464210000000002</v>
      </c>
      <c r="H62" s="28">
        <v>11.986524000000003</v>
      </c>
      <c r="I62" s="28">
        <v>1.0002040000000001</v>
      </c>
      <c r="J62" s="28">
        <v>-2.0729999999993254E-3</v>
      </c>
      <c r="K62" s="386">
        <f t="shared" ref="K62:K63" si="2">G62+H62+I62*1.9+J62</f>
        <v>16.631259600000003</v>
      </c>
      <c r="L62" s="65"/>
      <c r="M62" s="17"/>
      <c r="N62" s="38"/>
      <c r="O62" s="38"/>
      <c r="P62" s="38"/>
      <c r="Q62" s="38"/>
      <c r="R62" s="17"/>
    </row>
    <row r="63" spans="1:18" ht="12.75" x14ac:dyDescent="0.2">
      <c r="A63" s="66" t="s">
        <v>98</v>
      </c>
      <c r="B63" s="27">
        <v>0.18</v>
      </c>
      <c r="C63" s="28">
        <v>67.599999999999994</v>
      </c>
      <c r="D63" s="28">
        <v>13.34</v>
      </c>
      <c r="E63" s="28">
        <v>26.83</v>
      </c>
      <c r="F63" s="39">
        <v>119.95599999999999</v>
      </c>
      <c r="G63" s="27">
        <v>0.12929299999999999</v>
      </c>
      <c r="H63" s="28">
        <v>0.64900000000000091</v>
      </c>
      <c r="I63" s="28">
        <v>0.13153299999999923</v>
      </c>
      <c r="J63" s="28">
        <v>-2.2739999999998872E-3</v>
      </c>
      <c r="K63" s="386">
        <f t="shared" si="2"/>
        <v>1.0259316999999997</v>
      </c>
      <c r="L63" s="65"/>
      <c r="M63" s="38"/>
      <c r="N63" s="38"/>
      <c r="O63" s="38"/>
      <c r="P63" s="38"/>
      <c r="Q63" s="38"/>
      <c r="R63" s="17"/>
    </row>
    <row r="64" spans="1:18" ht="12.75" x14ac:dyDescent="0.2">
      <c r="A64" s="66" t="s">
        <v>67</v>
      </c>
      <c r="B64" s="27">
        <v>259.50295999999997</v>
      </c>
      <c r="C64" s="28">
        <v>6.6245599999999998</v>
      </c>
      <c r="D64" s="28">
        <v>4.7505300000000004</v>
      </c>
      <c r="E64" s="28">
        <v>0</v>
      </c>
      <c r="F64" s="39">
        <v>275.15352699999994</v>
      </c>
      <c r="G64" s="27">
        <v>63.503078999999985</v>
      </c>
      <c r="H64" s="28">
        <v>0.27305599999999863</v>
      </c>
      <c r="I64" s="28">
        <v>0.11495500000000103</v>
      </c>
      <c r="J64" s="28">
        <v>-2.2801999999999999E-2</v>
      </c>
      <c r="K64" s="386">
        <f t="shared" ref="K64:K93" si="3">G64+H64+I64*1.9+J64</f>
        <v>63.971747499999985</v>
      </c>
      <c r="L64" s="65"/>
      <c r="M64" s="17"/>
      <c r="N64" s="38"/>
      <c r="O64" s="38"/>
      <c r="P64" s="38"/>
      <c r="Q64" s="38"/>
      <c r="R64" s="17"/>
    </row>
    <row r="65" spans="1:18" ht="12.75" x14ac:dyDescent="0.2">
      <c r="A65" s="66" t="s">
        <v>68</v>
      </c>
      <c r="B65" s="27">
        <v>0</v>
      </c>
      <c r="C65" s="28">
        <v>218.74313999999998</v>
      </c>
      <c r="D65" s="28">
        <v>7.4697580000000006</v>
      </c>
      <c r="E65" s="28">
        <v>26.096634000000002</v>
      </c>
      <c r="F65" s="39">
        <v>259.03231419999997</v>
      </c>
      <c r="G65" s="27">
        <v>0</v>
      </c>
      <c r="H65" s="28">
        <v>189.43238399999998</v>
      </c>
      <c r="I65" s="28">
        <v>5.9798160000000005</v>
      </c>
      <c r="J65" s="28">
        <v>21.050467000000001</v>
      </c>
      <c r="K65" s="386">
        <f t="shared" si="3"/>
        <v>221.84450139999998</v>
      </c>
      <c r="L65" s="65"/>
      <c r="M65" s="17"/>
      <c r="N65" s="38"/>
      <c r="O65" s="38"/>
      <c r="P65" s="38"/>
      <c r="Q65" s="38"/>
      <c r="R65" s="17"/>
    </row>
    <row r="66" spans="1:18" ht="12.75" x14ac:dyDescent="0.2">
      <c r="A66" s="66" t="s">
        <v>69</v>
      </c>
      <c r="B66" s="27">
        <v>573.67499999999995</v>
      </c>
      <c r="C66" s="28">
        <v>80.304100000000005</v>
      </c>
      <c r="D66" s="28">
        <v>22.562100000000001</v>
      </c>
      <c r="E66" s="28">
        <v>1.4408799999999999</v>
      </c>
      <c r="F66" s="39">
        <v>698.28796999999997</v>
      </c>
      <c r="G66" s="27">
        <v>4.5226299999999355</v>
      </c>
      <c r="H66" s="28">
        <v>11.066439999999986</v>
      </c>
      <c r="I66" s="28">
        <v>4.6771850000000015</v>
      </c>
      <c r="J66" s="28">
        <v>0.69135299999999988</v>
      </c>
      <c r="K66" s="386">
        <f t="shared" si="3"/>
        <v>25.167074499999924</v>
      </c>
      <c r="L66" s="65"/>
      <c r="M66" s="17"/>
      <c r="N66" s="38"/>
      <c r="O66" s="38"/>
      <c r="P66" s="38"/>
      <c r="Q66" s="38"/>
      <c r="R66" s="17"/>
    </row>
    <row r="67" spans="1:18" ht="12.75" x14ac:dyDescent="0.2">
      <c r="A67" s="66" t="s">
        <v>70</v>
      </c>
      <c r="B67" s="27">
        <v>42.619830000000007</v>
      </c>
      <c r="C67" s="28">
        <v>2.227204</v>
      </c>
      <c r="D67" s="28">
        <v>1.1279459999999999</v>
      </c>
      <c r="E67" s="28">
        <v>0</v>
      </c>
      <c r="F67" s="39">
        <v>46.990131400000003</v>
      </c>
      <c r="G67" s="27">
        <v>5.6777210000000053</v>
      </c>
      <c r="H67" s="28">
        <v>0</v>
      </c>
      <c r="I67" s="28">
        <v>0.34035299999999991</v>
      </c>
      <c r="J67" s="28">
        <v>-5.267E-3</v>
      </c>
      <c r="K67" s="386">
        <f t="shared" si="3"/>
        <v>6.319124700000005</v>
      </c>
      <c r="L67" s="65"/>
      <c r="M67" s="17"/>
      <c r="N67" s="38"/>
      <c r="O67" s="38"/>
      <c r="P67" s="38"/>
      <c r="Q67" s="38"/>
      <c r="R67" s="17"/>
    </row>
    <row r="68" spans="1:18" ht="12.75" x14ac:dyDescent="0.2">
      <c r="A68" s="66" t="s">
        <v>71</v>
      </c>
      <c r="B68" s="27">
        <v>36.920099999999998</v>
      </c>
      <c r="C68" s="28">
        <v>4.0283199999999999</v>
      </c>
      <c r="D68" s="28">
        <v>2.1190000000000002</v>
      </c>
      <c r="E68" s="28">
        <v>0</v>
      </c>
      <c r="F68" s="39">
        <v>44.974519999999998</v>
      </c>
      <c r="G68" s="27">
        <v>0.27897600000000011</v>
      </c>
      <c r="H68" s="28">
        <v>4.2755999999998906E-2</v>
      </c>
      <c r="I68" s="28">
        <v>0.7487830000000002</v>
      </c>
      <c r="J68" s="28">
        <v>-1.5187000000000001E-2</v>
      </c>
      <c r="K68" s="386">
        <f t="shared" si="3"/>
        <v>1.7292326999999992</v>
      </c>
      <c r="L68" s="69"/>
      <c r="M68" s="17"/>
      <c r="N68" s="38"/>
      <c r="O68" s="38"/>
      <c r="P68" s="38"/>
      <c r="Q68" s="38"/>
      <c r="R68" s="17"/>
    </row>
    <row r="69" spans="1:18" ht="12.75" x14ac:dyDescent="0.2">
      <c r="A69" s="66" t="s">
        <v>460</v>
      </c>
      <c r="B69" s="27">
        <v>7.4070499999999999</v>
      </c>
      <c r="C69" s="28">
        <v>0</v>
      </c>
      <c r="D69" s="28">
        <v>0</v>
      </c>
      <c r="E69" s="28">
        <v>0</v>
      </c>
      <c r="F69" s="39">
        <v>7.4070499999999999</v>
      </c>
      <c r="G69" s="27">
        <v>6.3918739999999996</v>
      </c>
      <c r="H69" s="28">
        <v>0</v>
      </c>
      <c r="I69" s="28">
        <v>0</v>
      </c>
      <c r="J69" s="28">
        <v>0</v>
      </c>
      <c r="K69" s="386">
        <f t="shared" si="3"/>
        <v>6.3918739999999996</v>
      </c>
      <c r="L69" s="69"/>
      <c r="M69" s="17"/>
      <c r="N69" s="38"/>
      <c r="O69" s="38"/>
      <c r="P69" s="38"/>
      <c r="Q69" s="38"/>
      <c r="R69" s="17"/>
    </row>
    <row r="70" spans="1:18" ht="12.75" x14ac:dyDescent="0.2">
      <c r="A70" s="66" t="s">
        <v>72</v>
      </c>
      <c r="B70" s="27">
        <v>11.1051</v>
      </c>
      <c r="C70" s="28">
        <v>0</v>
      </c>
      <c r="D70" s="28">
        <v>0</v>
      </c>
      <c r="E70" s="28">
        <v>0</v>
      </c>
      <c r="F70" s="39">
        <v>11.1051</v>
      </c>
      <c r="G70" s="27">
        <v>1.1473329999999997</v>
      </c>
      <c r="H70" s="28">
        <v>0</v>
      </c>
      <c r="I70" s="28">
        <v>0</v>
      </c>
      <c r="J70" s="28">
        <v>0</v>
      </c>
      <c r="K70" s="386">
        <f t="shared" si="3"/>
        <v>1.1473329999999997</v>
      </c>
      <c r="L70" s="69"/>
      <c r="M70" s="17"/>
      <c r="N70" s="38"/>
      <c r="O70" s="38"/>
      <c r="P70" s="38"/>
      <c r="Q70" s="38"/>
      <c r="R70" s="17"/>
    </row>
    <row r="71" spans="1:18" ht="12.75" x14ac:dyDescent="0.2">
      <c r="A71" s="66" t="s">
        <v>73</v>
      </c>
      <c r="B71" s="27">
        <v>9.9725999999999999</v>
      </c>
      <c r="C71" s="28">
        <v>2.1226400000000001</v>
      </c>
      <c r="D71" s="28">
        <v>0.48754999999999998</v>
      </c>
      <c r="E71" s="28">
        <v>0</v>
      </c>
      <c r="F71" s="39">
        <v>13.021585</v>
      </c>
      <c r="G71" s="27">
        <v>0.53159999999999918</v>
      </c>
      <c r="H71" s="28">
        <v>3.9639999999999898E-2</v>
      </c>
      <c r="I71" s="28">
        <v>0.25754999999999995</v>
      </c>
      <c r="J71" s="28">
        <v>0</v>
      </c>
      <c r="K71" s="386">
        <f t="shared" si="3"/>
        <v>1.060584999999999</v>
      </c>
      <c r="L71" s="65"/>
      <c r="M71" s="17"/>
      <c r="N71" s="38"/>
      <c r="O71" s="38"/>
      <c r="P71" s="38"/>
      <c r="Q71" s="38"/>
      <c r="R71" s="17"/>
    </row>
    <row r="72" spans="1:18" ht="12.75" x14ac:dyDescent="0.2">
      <c r="A72" s="66" t="s">
        <v>74</v>
      </c>
      <c r="B72" s="27">
        <v>0.32363500000000001</v>
      </c>
      <c r="C72" s="28">
        <v>2.5142999999999999E-2</v>
      </c>
      <c r="D72" s="28">
        <v>7.1859999999999997E-3</v>
      </c>
      <c r="E72" s="28">
        <v>0</v>
      </c>
      <c r="F72" s="39">
        <v>0.36243139999999996</v>
      </c>
      <c r="G72" s="27">
        <v>2.4635000000000018E-2</v>
      </c>
      <c r="H72" s="28">
        <v>1.9430000000000003E-3</v>
      </c>
      <c r="I72" s="28">
        <v>-6.8140000000000006E-3</v>
      </c>
      <c r="J72" s="28">
        <v>0</v>
      </c>
      <c r="K72" s="386">
        <f t="shared" si="3"/>
        <v>1.3631400000000017E-2</v>
      </c>
      <c r="L72" s="65"/>
      <c r="M72" s="17"/>
      <c r="N72" s="38"/>
      <c r="O72" s="38"/>
      <c r="P72" s="38"/>
      <c r="Q72" s="38"/>
      <c r="R72" s="17"/>
    </row>
    <row r="73" spans="1:18" ht="12.75" x14ac:dyDescent="0.2">
      <c r="A73" s="66" t="s">
        <v>75</v>
      </c>
      <c r="B73" s="27">
        <v>24.40137</v>
      </c>
      <c r="C73" s="28">
        <v>11.257974000000001</v>
      </c>
      <c r="D73" s="28">
        <v>1.1837580000000001</v>
      </c>
      <c r="E73" s="28">
        <v>0</v>
      </c>
      <c r="F73" s="39">
        <f t="shared" si="1"/>
        <v>37.908484200000004</v>
      </c>
      <c r="G73" s="27">
        <v>0.12678700000000376</v>
      </c>
      <c r="H73" s="28">
        <v>0.39784599999999948</v>
      </c>
      <c r="I73" s="28">
        <v>-8.4900000000009967E-4</v>
      </c>
      <c r="J73" s="28">
        <v>0</v>
      </c>
      <c r="K73" s="386">
        <f t="shared" si="3"/>
        <v>0.52301990000000309</v>
      </c>
      <c r="L73" s="65"/>
      <c r="M73" s="17"/>
      <c r="N73" s="38"/>
      <c r="O73" s="38"/>
      <c r="P73" s="38"/>
      <c r="Q73" s="38"/>
      <c r="R73" s="17"/>
    </row>
    <row r="74" spans="1:18" ht="12.75" x14ac:dyDescent="0.2">
      <c r="A74" s="66" t="s">
        <v>76</v>
      </c>
      <c r="B74" s="27">
        <v>64.174040000000005</v>
      </c>
      <c r="C74" s="28">
        <v>4.6915980000000008</v>
      </c>
      <c r="D74" s="28">
        <v>1.798616</v>
      </c>
      <c r="E74" s="28">
        <v>0</v>
      </c>
      <c r="F74" s="39">
        <v>72.2830084</v>
      </c>
      <c r="G74" s="27">
        <v>7.6609420000000057</v>
      </c>
      <c r="H74" s="28">
        <v>0.40541299999999936</v>
      </c>
      <c r="I74" s="28">
        <v>0.2047549999999998</v>
      </c>
      <c r="J74" s="28">
        <v>-2.8709999999999999E-3</v>
      </c>
      <c r="K74" s="386">
        <f t="shared" si="3"/>
        <v>8.4525185000000036</v>
      </c>
      <c r="L74" s="69"/>
      <c r="M74" s="17"/>
      <c r="N74" s="38"/>
      <c r="O74" s="38"/>
      <c r="P74" s="38"/>
      <c r="Q74" s="38"/>
      <c r="R74" s="17"/>
    </row>
    <row r="75" spans="1:18" ht="12.75" x14ac:dyDescent="0.2">
      <c r="A75" s="66" t="s">
        <v>99</v>
      </c>
      <c r="B75" s="27">
        <v>281.20453999999995</v>
      </c>
      <c r="C75" s="28">
        <v>1432.7639999999999</v>
      </c>
      <c r="D75" s="28">
        <v>24.936883999999999</v>
      </c>
      <c r="E75" s="28">
        <v>1.52</v>
      </c>
      <c r="F75" s="39">
        <v>1762.8686195999996</v>
      </c>
      <c r="G75" s="27">
        <v>39.0566519999999</v>
      </c>
      <c r="H75" s="28">
        <v>926.21170799999982</v>
      </c>
      <c r="I75" s="28">
        <v>17.024252000000001</v>
      </c>
      <c r="J75" s="28">
        <v>-2.8169809999999997</v>
      </c>
      <c r="K75" s="386">
        <f t="shared" si="3"/>
        <v>994.79745779999962</v>
      </c>
      <c r="L75" s="65"/>
      <c r="M75" s="17"/>
      <c r="N75" s="38"/>
      <c r="O75" s="38"/>
      <c r="P75" s="38"/>
      <c r="Q75" s="38"/>
      <c r="R75" s="17"/>
    </row>
    <row r="76" spans="1:18" ht="12.75" x14ac:dyDescent="0.2">
      <c r="A76" s="66" t="s">
        <v>100</v>
      </c>
      <c r="B76" s="27">
        <v>1.619</v>
      </c>
      <c r="C76" s="28">
        <v>4.141</v>
      </c>
      <c r="D76" s="28">
        <v>0</v>
      </c>
      <c r="E76" s="28">
        <v>0</v>
      </c>
      <c r="F76" s="39">
        <v>5.76</v>
      </c>
      <c r="G76" s="27">
        <v>0.52509300000000003</v>
      </c>
      <c r="H76" s="28">
        <v>2.2246949999999996</v>
      </c>
      <c r="I76" s="28">
        <v>0</v>
      </c>
      <c r="J76" s="28">
        <v>0</v>
      </c>
      <c r="K76" s="386">
        <f t="shared" si="3"/>
        <v>2.7497879999999997</v>
      </c>
      <c r="L76" s="65"/>
      <c r="M76" s="17"/>
      <c r="N76" s="38"/>
      <c r="O76" s="38"/>
      <c r="P76" s="38"/>
      <c r="Q76" s="38"/>
      <c r="R76" s="17"/>
    </row>
    <row r="77" spans="1:18" ht="12.75" x14ac:dyDescent="0.2">
      <c r="A77" s="66" t="s">
        <v>77</v>
      </c>
      <c r="B77" s="27">
        <v>3.35</v>
      </c>
      <c r="C77" s="28">
        <v>18.696000000000002</v>
      </c>
      <c r="D77" s="28">
        <v>0.19</v>
      </c>
      <c r="E77" s="28">
        <v>0</v>
      </c>
      <c r="F77" s="39">
        <v>22.407000000000004</v>
      </c>
      <c r="G77" s="27">
        <v>-0.16752000000000011</v>
      </c>
      <c r="H77" s="28">
        <v>-0.54590200000000166</v>
      </c>
      <c r="I77" s="28">
        <v>4.2526000000000008E-2</v>
      </c>
      <c r="J77" s="28">
        <v>0</v>
      </c>
      <c r="K77" s="386">
        <f t="shared" si="3"/>
        <v>-0.63262260000000181</v>
      </c>
      <c r="L77" s="65"/>
      <c r="M77" s="17"/>
      <c r="N77" s="38"/>
      <c r="O77" s="38"/>
      <c r="P77" s="38"/>
      <c r="Q77" s="38"/>
      <c r="R77" s="17"/>
    </row>
    <row r="78" spans="1:18" ht="12.75" x14ac:dyDescent="0.2">
      <c r="A78" s="66" t="s">
        <v>78</v>
      </c>
      <c r="B78" s="27">
        <v>35.255250000000004</v>
      </c>
      <c r="C78" s="28">
        <v>42.825730000000007</v>
      </c>
      <c r="D78" s="28">
        <v>7.710337</v>
      </c>
      <c r="E78" s="28">
        <v>0</v>
      </c>
      <c r="F78" s="39">
        <v>92.730620299999998</v>
      </c>
      <c r="G78" s="27">
        <v>12.352544999999999</v>
      </c>
      <c r="H78" s="28">
        <v>40.586997000000011</v>
      </c>
      <c r="I78" s="28">
        <v>7.2375369999999997</v>
      </c>
      <c r="J78" s="28">
        <v>0</v>
      </c>
      <c r="K78" s="386">
        <f t="shared" si="3"/>
        <v>66.690862300000006</v>
      </c>
      <c r="L78" s="65"/>
      <c r="M78" s="17"/>
      <c r="N78" s="38"/>
      <c r="O78" s="38"/>
      <c r="P78" s="38"/>
      <c r="Q78" s="38"/>
      <c r="R78" s="17"/>
    </row>
    <row r="79" spans="1:18" ht="12.75" x14ac:dyDescent="0.2">
      <c r="A79" s="66" t="s">
        <v>79</v>
      </c>
      <c r="B79" s="27">
        <v>84.089857000000009</v>
      </c>
      <c r="C79" s="28">
        <v>3.8561399999999999</v>
      </c>
      <c r="D79" s="28">
        <v>3.202153</v>
      </c>
      <c r="E79" s="28">
        <v>0</v>
      </c>
      <c r="F79" s="39">
        <v>94.030087699999996</v>
      </c>
      <c r="G79" s="27">
        <v>10.665209000000004</v>
      </c>
      <c r="H79" s="28">
        <v>2.1590000000002441E-3</v>
      </c>
      <c r="I79" s="28">
        <v>0.5460619999999996</v>
      </c>
      <c r="J79" s="28">
        <v>0</v>
      </c>
      <c r="K79" s="386">
        <f t="shared" si="3"/>
        <v>11.704885800000005</v>
      </c>
      <c r="L79" s="65"/>
      <c r="M79" s="17"/>
      <c r="N79" s="38"/>
      <c r="O79" s="38"/>
      <c r="P79" s="38"/>
      <c r="Q79" s="38"/>
      <c r="R79" s="17"/>
    </row>
    <row r="80" spans="1:18" ht="12.75" x14ac:dyDescent="0.2">
      <c r="A80" s="66" t="s">
        <v>80</v>
      </c>
      <c r="B80" s="27">
        <v>7.0779999999999994</v>
      </c>
      <c r="C80" s="28">
        <v>0.39285900000000001</v>
      </c>
      <c r="D80" s="28">
        <v>4.9999999999999996E-2</v>
      </c>
      <c r="E80" s="28">
        <v>0</v>
      </c>
      <c r="F80" s="39">
        <v>7.5658589999999997</v>
      </c>
      <c r="G80" s="27">
        <v>1.4086399999999983</v>
      </c>
      <c r="H80" s="28">
        <v>0.15090800000000004</v>
      </c>
      <c r="I80" s="28">
        <v>1.9257999999999994E-2</v>
      </c>
      <c r="J80" s="28">
        <v>0</v>
      </c>
      <c r="K80" s="386">
        <f t="shared" si="3"/>
        <v>1.5961381999999984</v>
      </c>
      <c r="L80" s="65"/>
      <c r="M80" s="17"/>
      <c r="N80" s="38"/>
      <c r="O80" s="38"/>
      <c r="P80" s="38"/>
      <c r="Q80" s="38"/>
      <c r="R80" s="17"/>
    </row>
    <row r="81" spans="1:18" ht="12.75" x14ac:dyDescent="0.2">
      <c r="A81" s="66" t="s">
        <v>81</v>
      </c>
      <c r="B81" s="27">
        <v>2.5131999999999999</v>
      </c>
      <c r="C81" s="28">
        <v>2.38855</v>
      </c>
      <c r="D81" s="28">
        <v>0</v>
      </c>
      <c r="E81" s="28">
        <v>0</v>
      </c>
      <c r="F81" s="39">
        <v>4.9017499999999998</v>
      </c>
      <c r="G81" s="27">
        <v>0.79412299999999991</v>
      </c>
      <c r="H81" s="28">
        <v>0.91053700000000015</v>
      </c>
      <c r="I81" s="28">
        <v>0</v>
      </c>
      <c r="J81" s="28">
        <v>0</v>
      </c>
      <c r="K81" s="386">
        <f t="shared" si="3"/>
        <v>1.7046600000000001</v>
      </c>
      <c r="L81" s="65"/>
      <c r="M81" s="17"/>
      <c r="N81" s="38"/>
      <c r="O81" s="38"/>
      <c r="P81" s="38"/>
      <c r="Q81" s="38"/>
      <c r="R81" s="17"/>
    </row>
    <row r="82" spans="1:18" ht="13.5" x14ac:dyDescent="0.2">
      <c r="A82" s="66" t="s">
        <v>490</v>
      </c>
      <c r="B82" s="27">
        <v>4.6500000000000004</v>
      </c>
      <c r="C82" s="28">
        <v>23.41</v>
      </c>
      <c r="D82" s="28">
        <v>1.23</v>
      </c>
      <c r="E82" s="28">
        <v>0</v>
      </c>
      <c r="F82" s="39">
        <v>30.396999999999998</v>
      </c>
      <c r="G82" s="27">
        <v>4.6500000000000004</v>
      </c>
      <c r="H82" s="28">
        <v>23.41</v>
      </c>
      <c r="I82" s="28">
        <v>1.23</v>
      </c>
      <c r="J82" s="28">
        <v>0</v>
      </c>
      <c r="K82" s="386">
        <f t="shared" si="3"/>
        <v>30.397000000000002</v>
      </c>
      <c r="L82" s="65"/>
      <c r="M82" s="17"/>
      <c r="N82" s="38"/>
      <c r="O82" s="38"/>
      <c r="P82" s="38"/>
      <c r="Q82" s="38"/>
      <c r="R82" s="17"/>
    </row>
    <row r="83" spans="1:18" ht="12.75" x14ac:dyDescent="0.2">
      <c r="A83" s="66" t="s">
        <v>82</v>
      </c>
      <c r="B83" s="27">
        <v>148.51431600000001</v>
      </c>
      <c r="C83" s="28">
        <v>27.643507000000003</v>
      </c>
      <c r="D83" s="28">
        <v>5.5301439999999999</v>
      </c>
      <c r="E83" s="28">
        <v>0</v>
      </c>
      <c r="F83" s="39">
        <v>186.6650966</v>
      </c>
      <c r="G83" s="27">
        <v>38.615055999999996</v>
      </c>
      <c r="H83" s="28">
        <v>6.4587340000000069</v>
      </c>
      <c r="I83" s="28">
        <v>2.1577529999999987</v>
      </c>
      <c r="J83" s="28">
        <v>0</v>
      </c>
      <c r="K83" s="386">
        <f t="shared" si="3"/>
        <v>49.173520699999997</v>
      </c>
      <c r="L83" s="65"/>
      <c r="M83" s="17"/>
      <c r="N83" s="38"/>
      <c r="O83" s="38"/>
      <c r="P83" s="38"/>
      <c r="Q83" s="38"/>
      <c r="R83" s="17"/>
    </row>
    <row r="84" spans="1:18" ht="12.75" x14ac:dyDescent="0.2">
      <c r="A84" s="66" t="s">
        <v>83</v>
      </c>
      <c r="B84" s="27">
        <v>16.497999999999998</v>
      </c>
      <c r="C84" s="28">
        <v>0.73796099999999998</v>
      </c>
      <c r="D84" s="28">
        <v>7.3741000000000001E-2</v>
      </c>
      <c r="E84" s="28">
        <v>0</v>
      </c>
      <c r="F84" s="39">
        <v>17.376068899999996</v>
      </c>
      <c r="G84" s="27">
        <v>0.58728899999999484</v>
      </c>
      <c r="H84" s="28">
        <v>0.611321</v>
      </c>
      <c r="I84" s="28">
        <v>6.5208000000000002E-2</v>
      </c>
      <c r="J84" s="28">
        <v>-1.4468999999999999E-2</v>
      </c>
      <c r="K84" s="386">
        <f t="shared" si="3"/>
        <v>1.3080361999999948</v>
      </c>
      <c r="L84" s="65"/>
      <c r="M84" s="17"/>
      <c r="N84" s="38"/>
      <c r="O84" s="38"/>
      <c r="P84" s="38"/>
      <c r="Q84" s="38"/>
      <c r="R84" s="17"/>
    </row>
    <row r="85" spans="1:18" ht="12.75" x14ac:dyDescent="0.2">
      <c r="A85" s="66" t="s">
        <v>84</v>
      </c>
      <c r="B85" s="27">
        <v>7.89</v>
      </c>
      <c r="C85" s="28">
        <v>17.25215</v>
      </c>
      <c r="D85" s="28">
        <v>5.3945450000000008</v>
      </c>
      <c r="E85" s="28">
        <v>0</v>
      </c>
      <c r="F85" s="39">
        <v>35.391785499999997</v>
      </c>
      <c r="G85" s="27">
        <v>4.1740259999999996</v>
      </c>
      <c r="H85" s="28">
        <v>12.290353</v>
      </c>
      <c r="I85" s="28">
        <v>4.2072550000000009</v>
      </c>
      <c r="J85" s="28">
        <v>-0.31884499999999999</v>
      </c>
      <c r="K85" s="386">
        <f t="shared" si="3"/>
        <v>24.139318500000002</v>
      </c>
      <c r="L85" s="65"/>
      <c r="M85" s="17"/>
      <c r="N85" s="38"/>
      <c r="O85" s="38"/>
      <c r="P85" s="38"/>
      <c r="Q85" s="38"/>
      <c r="R85" s="17"/>
    </row>
    <row r="86" spans="1:18" ht="12.75" x14ac:dyDescent="0.2">
      <c r="A86" s="66" t="s">
        <v>85</v>
      </c>
      <c r="B86" s="27">
        <v>54.805</v>
      </c>
      <c r="C86" s="28">
        <v>5.5968299999999997</v>
      </c>
      <c r="D86" s="28">
        <v>1.9059999999999999</v>
      </c>
      <c r="E86" s="28">
        <v>0</v>
      </c>
      <c r="F86" s="39">
        <v>64.023229999999998</v>
      </c>
      <c r="G86" s="27">
        <v>1.4825169999999943</v>
      </c>
      <c r="H86" s="28">
        <v>2.8558359999999996</v>
      </c>
      <c r="I86" s="28">
        <v>0.508772</v>
      </c>
      <c r="J86" s="28">
        <v>-1.3999999999999999E-4</v>
      </c>
      <c r="K86" s="386">
        <f t="shared" si="3"/>
        <v>5.3048797999999939</v>
      </c>
      <c r="L86" s="65"/>
      <c r="M86" s="17"/>
      <c r="N86" s="38"/>
      <c r="O86" s="38"/>
      <c r="P86" s="38"/>
      <c r="Q86" s="38"/>
      <c r="R86" s="17"/>
    </row>
    <row r="87" spans="1:18" ht="12.75" x14ac:dyDescent="0.2">
      <c r="A87" s="66" t="s">
        <v>86</v>
      </c>
      <c r="B87" s="27">
        <v>70.3</v>
      </c>
      <c r="C87" s="28">
        <v>1.9795199999999999</v>
      </c>
      <c r="D87" s="28">
        <v>1.4639999999999997</v>
      </c>
      <c r="E87" s="28">
        <v>0</v>
      </c>
      <c r="F87" s="39">
        <f t="shared" ref="F87:F93" si="4">B87+C87+D87*1.9+E87</f>
        <v>75.061119999999988</v>
      </c>
      <c r="G87" s="27">
        <v>14.588699000000005</v>
      </c>
      <c r="H87" s="28">
        <v>0.1575740000000001</v>
      </c>
      <c r="I87" s="28">
        <v>0.44845899999999972</v>
      </c>
      <c r="J87" s="28">
        <v>-4.5298999999999992E-2</v>
      </c>
      <c r="K87" s="386">
        <f t="shared" si="3"/>
        <v>15.553046100000005</v>
      </c>
      <c r="L87" s="65"/>
      <c r="M87" s="17"/>
      <c r="N87" s="38"/>
      <c r="O87" s="38"/>
      <c r="P87" s="38"/>
      <c r="Q87" s="38"/>
      <c r="R87" s="17"/>
    </row>
    <row r="88" spans="1:18" ht="12.75" x14ac:dyDescent="0.2">
      <c r="A88" s="66" t="s">
        <v>87</v>
      </c>
      <c r="B88" s="27">
        <v>13.420144000000001</v>
      </c>
      <c r="C88" s="28">
        <v>0</v>
      </c>
      <c r="D88" s="28">
        <v>0</v>
      </c>
      <c r="E88" s="28">
        <v>0</v>
      </c>
      <c r="F88" s="39">
        <f t="shared" si="4"/>
        <v>13.420144000000001</v>
      </c>
      <c r="G88" s="27">
        <v>3.6214760000000012</v>
      </c>
      <c r="H88" s="28">
        <v>-0.44447599999999998</v>
      </c>
      <c r="I88" s="28">
        <v>0</v>
      </c>
      <c r="J88" s="28">
        <v>0</v>
      </c>
      <c r="K88" s="386">
        <f t="shared" si="3"/>
        <v>3.1770000000000014</v>
      </c>
      <c r="L88" s="65"/>
      <c r="M88" s="17"/>
      <c r="N88" s="38"/>
      <c r="O88" s="38"/>
      <c r="P88" s="38"/>
      <c r="Q88" s="38"/>
      <c r="R88" s="17"/>
    </row>
    <row r="89" spans="1:18" ht="12.75" x14ac:dyDescent="0.2">
      <c r="A89" s="66" t="s">
        <v>88</v>
      </c>
      <c r="B89" s="27">
        <v>35.497622999999997</v>
      </c>
      <c r="C89" s="28">
        <v>55.194301000000003</v>
      </c>
      <c r="D89" s="28">
        <v>6.5240240000000007</v>
      </c>
      <c r="E89" s="28">
        <v>0</v>
      </c>
      <c r="F89" s="39">
        <f t="shared" si="4"/>
        <v>103.08756959999999</v>
      </c>
      <c r="G89" s="27">
        <v>10.326254999999993</v>
      </c>
      <c r="H89" s="28">
        <v>47.013812000000001</v>
      </c>
      <c r="I89" s="28">
        <v>5.9838780000000007</v>
      </c>
      <c r="J89" s="28">
        <v>0</v>
      </c>
      <c r="K89" s="386">
        <f t="shared" si="3"/>
        <v>68.709435199999987</v>
      </c>
      <c r="L89" s="65"/>
      <c r="M89" s="17"/>
      <c r="N89" s="38"/>
      <c r="O89" s="38"/>
      <c r="P89" s="38"/>
      <c r="Q89" s="38"/>
      <c r="R89" s="17"/>
    </row>
    <row r="90" spans="1:18" ht="12.75" x14ac:dyDescent="0.2">
      <c r="A90" s="66" t="s">
        <v>405</v>
      </c>
      <c r="B90" s="27">
        <v>3.0371489999999999</v>
      </c>
      <c r="C90" s="28">
        <v>8.5182199999999995</v>
      </c>
      <c r="D90" s="28">
        <v>1.036179</v>
      </c>
      <c r="E90" s="28">
        <v>0</v>
      </c>
      <c r="F90" s="39">
        <f t="shared" si="4"/>
        <v>13.524109099999999</v>
      </c>
      <c r="G90" s="27">
        <v>2.0072979999999996</v>
      </c>
      <c r="H90" s="28">
        <v>7.3171969999999993</v>
      </c>
      <c r="I90" s="28">
        <v>0.87851899999999994</v>
      </c>
      <c r="J90" s="28">
        <v>0</v>
      </c>
      <c r="K90" s="386">
        <f t="shared" si="3"/>
        <v>10.993681099999998</v>
      </c>
      <c r="L90" s="65"/>
      <c r="M90" s="17"/>
      <c r="N90" s="38"/>
      <c r="O90" s="38"/>
      <c r="P90" s="38"/>
      <c r="Q90" s="38"/>
      <c r="R90" s="17"/>
    </row>
    <row r="91" spans="1:18" ht="12.75" x14ac:dyDescent="0.2">
      <c r="A91" s="66" t="s">
        <v>89</v>
      </c>
      <c r="B91" s="27">
        <v>10.267300000000001</v>
      </c>
      <c r="C91" s="28">
        <v>1.0135000000000001</v>
      </c>
      <c r="D91" s="28">
        <v>0</v>
      </c>
      <c r="E91" s="28">
        <v>0</v>
      </c>
      <c r="F91" s="39">
        <f t="shared" si="4"/>
        <v>11.280800000000001</v>
      </c>
      <c r="G91" s="27">
        <v>2.6661580000000011</v>
      </c>
      <c r="H91" s="28">
        <v>0.27816400000000008</v>
      </c>
      <c r="I91" s="28">
        <v>0</v>
      </c>
      <c r="J91" s="28">
        <v>0</v>
      </c>
      <c r="K91" s="386">
        <f t="shared" si="3"/>
        <v>2.9443220000000014</v>
      </c>
      <c r="L91" s="65"/>
      <c r="M91" s="17"/>
      <c r="N91" s="38"/>
      <c r="O91" s="38"/>
      <c r="P91" s="38"/>
      <c r="Q91" s="38"/>
      <c r="R91" s="17"/>
    </row>
    <row r="92" spans="1:18" ht="12.75" x14ac:dyDescent="0.2">
      <c r="A92" s="66" t="s">
        <v>90</v>
      </c>
      <c r="B92" s="27">
        <v>9.6804919999999992</v>
      </c>
      <c r="C92" s="28">
        <v>0.88315399999999999</v>
      </c>
      <c r="D92" s="28">
        <v>0.15617900000000001</v>
      </c>
      <c r="E92" s="28">
        <v>9.0635999999999994E-2</v>
      </c>
      <c r="F92" s="39">
        <f t="shared" si="4"/>
        <v>10.951022099999998</v>
      </c>
      <c r="G92" s="27">
        <v>0.7174239999999994</v>
      </c>
      <c r="H92" s="28">
        <v>5.2390999999999965E-2</v>
      </c>
      <c r="I92" s="28">
        <v>2.2380000000000178E-3</v>
      </c>
      <c r="J92" s="28">
        <v>1.2519999999999892E-3</v>
      </c>
      <c r="K92" s="386">
        <f t="shared" si="3"/>
        <v>0.77531919999999943</v>
      </c>
      <c r="L92" s="65"/>
      <c r="M92" s="17"/>
      <c r="N92" s="38"/>
      <c r="O92" s="38"/>
      <c r="P92" s="38"/>
      <c r="Q92" s="38"/>
      <c r="R92" s="17"/>
    </row>
    <row r="93" spans="1:18" ht="12.75" x14ac:dyDescent="0.2">
      <c r="A93" s="70" t="s">
        <v>93</v>
      </c>
      <c r="B93" s="71">
        <v>102.48700299999999</v>
      </c>
      <c r="C93" s="72">
        <v>207.47106200000002</v>
      </c>
      <c r="D93" s="72">
        <v>37.674803000000004</v>
      </c>
      <c r="E93" s="72">
        <v>17.11</v>
      </c>
      <c r="F93" s="73">
        <f t="shared" si="4"/>
        <v>398.65019070000005</v>
      </c>
      <c r="G93" s="71">
        <v>14.475309999999979</v>
      </c>
      <c r="H93" s="72">
        <v>64.407083999999998</v>
      </c>
      <c r="I93" s="72">
        <v>11.454466000000007</v>
      </c>
      <c r="J93" s="72">
        <v>-2.7450000000008856E-3</v>
      </c>
      <c r="K93" s="387">
        <f t="shared" si="3"/>
        <v>100.64313439999998</v>
      </c>
      <c r="L93" s="65"/>
      <c r="M93" s="17"/>
      <c r="N93" s="38"/>
      <c r="O93" s="38"/>
      <c r="P93" s="38"/>
      <c r="Q93" s="38"/>
      <c r="R93" s="17"/>
    </row>
    <row r="94" spans="1:18" s="79" customFormat="1" ht="13.5" thickBot="1" x14ac:dyDescent="0.25">
      <c r="A94" s="74" t="s">
        <v>101</v>
      </c>
      <c r="B94" s="75">
        <f t="shared" ref="B94:K94" si="5">SUM(B5:B93)</f>
        <v>4690.0395690000005</v>
      </c>
      <c r="C94" s="76">
        <f t="shared" si="5"/>
        <v>3611.8706649999999</v>
      </c>
      <c r="D94" s="76">
        <f t="shared" si="5"/>
        <v>281.53936400000003</v>
      </c>
      <c r="E94" s="76">
        <f t="shared" si="5"/>
        <v>141.32300800000002</v>
      </c>
      <c r="F94" s="77">
        <f t="shared" si="5"/>
        <v>8978.1580336000025</v>
      </c>
      <c r="G94" s="75">
        <f t="shared" si="5"/>
        <v>786.29523599999993</v>
      </c>
      <c r="H94" s="76">
        <f t="shared" si="5"/>
        <v>1922.555218</v>
      </c>
      <c r="I94" s="76">
        <f t="shared" si="5"/>
        <v>116.50156800000002</v>
      </c>
      <c r="J94" s="76">
        <f t="shared" si="5"/>
        <v>31.091060000000009</v>
      </c>
      <c r="K94" s="77">
        <f t="shared" si="5"/>
        <v>2961.2944931999978</v>
      </c>
      <c r="L94" s="78"/>
      <c r="M94" s="17"/>
      <c r="N94" s="38"/>
      <c r="O94" s="38"/>
      <c r="P94" s="38"/>
      <c r="Q94" s="38"/>
      <c r="R94" s="17"/>
    </row>
    <row r="95" spans="1:18" ht="12.75" x14ac:dyDescent="0.2">
      <c r="B95" s="38"/>
      <c r="C95" s="38"/>
      <c r="D95" s="38"/>
      <c r="E95" s="38"/>
      <c r="F95" s="38"/>
      <c r="G95" s="65"/>
      <c r="H95" s="65"/>
      <c r="I95" s="65"/>
      <c r="J95" s="65"/>
      <c r="K95" s="65"/>
      <c r="M95" s="17"/>
      <c r="N95" s="38"/>
      <c r="O95" s="38"/>
      <c r="P95" s="38"/>
      <c r="Q95" s="38"/>
      <c r="R95" s="17"/>
    </row>
    <row r="96" spans="1:18" ht="12.75" x14ac:dyDescent="0.2">
      <c r="A96" s="57" t="s">
        <v>117</v>
      </c>
      <c r="B96" s="80"/>
      <c r="C96" s="80"/>
      <c r="D96" s="80"/>
      <c r="E96" s="80"/>
      <c r="F96" s="80"/>
      <c r="G96" s="65"/>
      <c r="H96" s="65"/>
      <c r="I96" s="65"/>
      <c r="J96" s="65"/>
      <c r="K96" s="65"/>
      <c r="M96" s="17"/>
      <c r="N96" s="38"/>
      <c r="O96" s="38"/>
      <c r="P96" s="38"/>
      <c r="Q96" s="38"/>
      <c r="R96" s="17"/>
    </row>
    <row r="97" spans="1:18" ht="13.5" x14ac:dyDescent="0.2">
      <c r="A97" s="57" t="s">
        <v>118</v>
      </c>
      <c r="B97" s="80"/>
      <c r="C97" s="80"/>
      <c r="D97" s="80"/>
      <c r="E97" s="80"/>
      <c r="F97" s="80"/>
      <c r="G97" s="81"/>
      <c r="H97" s="81"/>
      <c r="I97" s="81"/>
      <c r="J97" s="81"/>
      <c r="K97" s="80"/>
      <c r="M97" s="17"/>
      <c r="N97" s="17"/>
      <c r="O97" s="17"/>
      <c r="P97" s="17"/>
      <c r="Q97" s="38"/>
      <c r="R97" s="17"/>
    </row>
    <row r="98" spans="1:18" ht="12.75" x14ac:dyDescent="0.2">
      <c r="A98" s="57" t="s">
        <v>594</v>
      </c>
      <c r="B98" s="80"/>
      <c r="C98" s="80"/>
      <c r="D98" s="80"/>
      <c r="E98" s="80"/>
      <c r="F98" s="80"/>
      <c r="G98" s="81"/>
      <c r="H98" s="81"/>
      <c r="I98" s="81"/>
      <c r="J98" s="81"/>
      <c r="K98" s="81"/>
      <c r="M98" s="17"/>
      <c r="N98" s="38"/>
      <c r="O98" s="38"/>
      <c r="P98" s="38"/>
      <c r="Q98" s="38"/>
      <c r="R98" s="17"/>
    </row>
    <row r="99" spans="1:18" ht="12.75" x14ac:dyDescent="0.2">
      <c r="A99" s="57" t="s">
        <v>415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M99" s="17"/>
      <c r="N99" s="38"/>
      <c r="O99" s="38"/>
      <c r="P99" s="38"/>
      <c r="Q99" s="38"/>
      <c r="R99" s="17"/>
    </row>
    <row r="100" spans="1:18" ht="12.75" x14ac:dyDescent="0.2">
      <c r="A100" s="57" t="s">
        <v>416</v>
      </c>
      <c r="E100" s="80"/>
      <c r="F100" s="80"/>
      <c r="G100" s="80"/>
      <c r="H100" s="80"/>
      <c r="I100" s="80"/>
      <c r="J100" s="80"/>
      <c r="K100" s="80"/>
      <c r="M100" s="17"/>
      <c r="N100" s="38"/>
      <c r="O100" s="38"/>
      <c r="P100" s="38"/>
      <c r="Q100" s="38"/>
      <c r="R100" s="17"/>
    </row>
    <row r="101" spans="1:18" ht="12.75" x14ac:dyDescent="0.2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M101" s="17"/>
      <c r="N101" s="17"/>
      <c r="O101" s="17"/>
      <c r="P101" s="17"/>
      <c r="Q101" s="17"/>
      <c r="R101" s="17"/>
    </row>
    <row r="102" spans="1:18" x14ac:dyDescent="0.2">
      <c r="A102" s="330" t="s">
        <v>384</v>
      </c>
      <c r="B102" s="330"/>
      <c r="C102" s="330"/>
      <c r="D102" s="330"/>
      <c r="E102" s="330"/>
      <c r="F102" s="330"/>
    </row>
    <row r="103" spans="1:18" x14ac:dyDescent="0.2">
      <c r="A103" s="330" t="s">
        <v>385</v>
      </c>
      <c r="B103" s="330"/>
      <c r="C103" s="330"/>
      <c r="D103" s="330"/>
      <c r="E103" s="330"/>
      <c r="F103" s="330"/>
    </row>
    <row r="104" spans="1:18" x14ac:dyDescent="0.2">
      <c r="A104" s="330" t="s">
        <v>595</v>
      </c>
      <c r="B104" s="330"/>
      <c r="C104" s="330"/>
      <c r="D104" s="330"/>
      <c r="E104" s="330"/>
      <c r="F104" s="330"/>
    </row>
    <row r="105" spans="1:18" x14ac:dyDescent="0.2">
      <c r="A105" s="330" t="s">
        <v>386</v>
      </c>
      <c r="B105" s="330"/>
      <c r="C105" s="330"/>
      <c r="D105" s="330"/>
      <c r="E105" s="330"/>
      <c r="F105" s="330"/>
    </row>
    <row r="106" spans="1:18" x14ac:dyDescent="0.2">
      <c r="A106" s="330" t="s">
        <v>478</v>
      </c>
      <c r="B106" s="330"/>
      <c r="C106" s="330"/>
      <c r="D106" s="330"/>
      <c r="E106" s="330"/>
      <c r="F106" s="330"/>
    </row>
    <row r="107" spans="1:18" x14ac:dyDescent="0.2">
      <c r="A107" s="330"/>
      <c r="B107" s="330"/>
      <c r="C107" s="330"/>
      <c r="D107" s="330"/>
      <c r="E107" s="330"/>
      <c r="F107" s="330"/>
    </row>
    <row r="114" spans="14:14" x14ac:dyDescent="0.2">
      <c r="N114" s="420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0" workbookViewId="0">
      <selection activeCell="F28" sqref="F28"/>
    </sheetView>
  </sheetViews>
  <sheetFormatPr baseColWidth="10" defaultColWidth="11.42578125" defaultRowHeight="12.75" x14ac:dyDescent="0.2"/>
  <cols>
    <col min="1" max="1" width="25.85546875" style="17" customWidth="1"/>
    <col min="2" max="4" width="11.42578125" style="17"/>
    <col min="5" max="5" width="11.42578125" style="17" customWidth="1"/>
    <col min="6" max="16384" width="11.42578125" style="17"/>
  </cols>
  <sheetData>
    <row r="1" spans="1:7" ht="48.75" customHeight="1" x14ac:dyDescent="0.2">
      <c r="A1" s="453" t="s">
        <v>664</v>
      </c>
      <c r="B1" s="453"/>
      <c r="C1" s="453"/>
      <c r="D1" s="453"/>
      <c r="E1" s="453"/>
      <c r="F1" s="453"/>
      <c r="G1" s="453"/>
    </row>
    <row r="2" spans="1:7" ht="13.5" thickBot="1" x14ac:dyDescent="0.25">
      <c r="A2" s="16"/>
    </row>
    <row r="3" spans="1:7" ht="39" x14ac:dyDescent="0.2">
      <c r="A3" s="270" t="s">
        <v>576</v>
      </c>
      <c r="B3" s="266" t="s">
        <v>194</v>
      </c>
      <c r="C3" s="266" t="s">
        <v>195</v>
      </c>
      <c r="D3" s="266" t="s">
        <v>202</v>
      </c>
      <c r="E3" s="266" t="s">
        <v>196</v>
      </c>
      <c r="F3" s="266" t="s">
        <v>529</v>
      </c>
      <c r="G3" s="357" t="s">
        <v>533</v>
      </c>
    </row>
    <row r="4" spans="1:7" s="87" customFormat="1" ht="24" x14ac:dyDescent="0.2">
      <c r="A4" s="271" t="s">
        <v>525</v>
      </c>
      <c r="B4" s="268" t="s">
        <v>197</v>
      </c>
      <c r="C4" s="268" t="s">
        <v>198</v>
      </c>
      <c r="D4" s="268" t="s">
        <v>199</v>
      </c>
      <c r="E4" s="268" t="s">
        <v>197</v>
      </c>
      <c r="F4" s="268" t="s">
        <v>197</v>
      </c>
      <c r="G4" s="269"/>
    </row>
    <row r="5" spans="1:7" x14ac:dyDescent="0.2">
      <c r="A5" s="83" t="s">
        <v>518</v>
      </c>
      <c r="B5" s="27">
        <v>7.83</v>
      </c>
      <c r="C5" s="28">
        <v>13.64</v>
      </c>
      <c r="D5" s="28">
        <v>0.49</v>
      </c>
      <c r="E5" s="28">
        <v>0</v>
      </c>
      <c r="F5" s="39">
        <f>B5+C5+D5*1.9+E5</f>
        <v>22.401</v>
      </c>
      <c r="G5" s="88">
        <v>1977</v>
      </c>
    </row>
    <row r="6" spans="1:7" x14ac:dyDescent="0.2">
      <c r="A6" s="83" t="s">
        <v>551</v>
      </c>
      <c r="B6" s="27">
        <v>7.5101599999999999</v>
      </c>
      <c r="C6" s="28">
        <v>0.69595600000000002</v>
      </c>
      <c r="D6" s="28">
        <v>0</v>
      </c>
      <c r="E6" s="28">
        <v>0</v>
      </c>
      <c r="F6" s="39">
        <f t="shared" ref="F6:F27" si="0">B6+C6+D6*1.9+E6</f>
        <v>8.2061159999999997</v>
      </c>
      <c r="G6" s="41">
        <v>2011</v>
      </c>
    </row>
    <row r="7" spans="1:7" x14ac:dyDescent="0.2">
      <c r="A7" s="346" t="s">
        <v>578</v>
      </c>
      <c r="B7" s="27">
        <v>0</v>
      </c>
      <c r="C7" s="28">
        <v>2.3071999999999999</v>
      </c>
      <c r="D7" s="28">
        <v>0.47360000000000002</v>
      </c>
      <c r="E7" s="28">
        <v>1.6215999999999999</v>
      </c>
      <c r="F7" s="39">
        <f t="shared" si="0"/>
        <v>4.82864</v>
      </c>
      <c r="G7" s="90">
        <v>1982</v>
      </c>
    </row>
    <row r="8" spans="1:7" s="91" customFormat="1" x14ac:dyDescent="0.2">
      <c r="A8" s="346" t="s">
        <v>652</v>
      </c>
      <c r="B8" s="27">
        <v>352.4</v>
      </c>
      <c r="C8" s="28">
        <v>11.147</v>
      </c>
      <c r="D8" s="28">
        <v>4.6400000000000006</v>
      </c>
      <c r="E8" s="28">
        <v>0</v>
      </c>
      <c r="F8" s="39">
        <f t="shared" si="0"/>
        <v>372.36299999999994</v>
      </c>
      <c r="G8" s="388">
        <v>2010</v>
      </c>
    </row>
    <row r="9" spans="1:7" x14ac:dyDescent="0.2">
      <c r="A9" s="89" t="s">
        <v>640</v>
      </c>
      <c r="B9" s="27">
        <v>7.2</v>
      </c>
      <c r="C9" s="28">
        <v>0</v>
      </c>
      <c r="D9" s="28">
        <v>0</v>
      </c>
      <c r="E9" s="28">
        <v>0</v>
      </c>
      <c r="F9" s="39">
        <f t="shared" si="0"/>
        <v>7.2</v>
      </c>
      <c r="G9" s="90">
        <v>1972</v>
      </c>
    </row>
    <row r="10" spans="1:7" ht="13.5" x14ac:dyDescent="0.2">
      <c r="A10" s="83" t="s">
        <v>671</v>
      </c>
      <c r="B10" s="27">
        <v>14.42</v>
      </c>
      <c r="C10" s="28">
        <v>0</v>
      </c>
      <c r="D10" s="28">
        <v>0</v>
      </c>
      <c r="E10" s="28">
        <v>0</v>
      </c>
      <c r="F10" s="39">
        <f t="shared" si="0"/>
        <v>14.42</v>
      </c>
      <c r="G10" s="90">
        <v>1986</v>
      </c>
    </row>
    <row r="11" spans="1:7" x14ac:dyDescent="0.2">
      <c r="A11" s="346" t="s">
        <v>553</v>
      </c>
      <c r="B11" s="27">
        <v>0.87</v>
      </c>
      <c r="C11" s="28">
        <v>5.48</v>
      </c>
      <c r="D11" s="28">
        <v>0</v>
      </c>
      <c r="E11" s="28">
        <v>0</v>
      </c>
      <c r="F11" s="39">
        <f t="shared" si="0"/>
        <v>6.3500000000000005</v>
      </c>
      <c r="G11" s="90">
        <v>2009</v>
      </c>
    </row>
    <row r="12" spans="1:7" ht="13.5" x14ac:dyDescent="0.2">
      <c r="A12" s="383" t="s">
        <v>596</v>
      </c>
      <c r="B12" s="27">
        <v>10.134310000000001</v>
      </c>
      <c r="C12" s="28">
        <v>4.3007119999999999</v>
      </c>
      <c r="D12" s="28">
        <v>0.45848800000000001</v>
      </c>
      <c r="E12" s="28">
        <v>2.8000000000000001E-2</v>
      </c>
      <c r="F12" s="39">
        <f t="shared" si="0"/>
        <v>15.334149200000001</v>
      </c>
      <c r="G12" s="90">
        <v>2011</v>
      </c>
    </row>
    <row r="13" spans="1:7" x14ac:dyDescent="0.2">
      <c r="A13" s="89" t="s">
        <v>104</v>
      </c>
      <c r="B13" s="27">
        <v>0.32654</v>
      </c>
      <c r="C13" s="28">
        <v>0</v>
      </c>
      <c r="D13" s="28">
        <v>0</v>
      </c>
      <c r="E13" s="28">
        <v>0</v>
      </c>
      <c r="F13" s="39">
        <f t="shared" si="0"/>
        <v>0.32654</v>
      </c>
      <c r="G13" s="90">
        <v>2005</v>
      </c>
    </row>
    <row r="14" spans="1:7" x14ac:dyDescent="0.2">
      <c r="A14" s="89" t="s">
        <v>554</v>
      </c>
      <c r="B14" s="27">
        <v>3.42</v>
      </c>
      <c r="C14" s="28">
        <v>0.61</v>
      </c>
      <c r="D14" s="28">
        <v>0.04</v>
      </c>
      <c r="E14" s="28">
        <v>0</v>
      </c>
      <c r="F14" s="39">
        <f t="shared" si="0"/>
        <v>4.1059999999999999</v>
      </c>
      <c r="G14" s="90">
        <v>2005</v>
      </c>
    </row>
    <row r="15" spans="1:7" x14ac:dyDescent="0.2">
      <c r="A15" s="89" t="s">
        <v>565</v>
      </c>
      <c r="B15" s="27">
        <v>16.12</v>
      </c>
      <c r="C15" s="28">
        <v>3.99</v>
      </c>
      <c r="D15" s="28">
        <v>1.08</v>
      </c>
      <c r="E15" s="28">
        <v>0</v>
      </c>
      <c r="F15" s="39">
        <f t="shared" si="0"/>
        <v>22.161999999999999</v>
      </c>
      <c r="G15" s="90">
        <v>2012</v>
      </c>
    </row>
    <row r="16" spans="1:7" x14ac:dyDescent="0.2">
      <c r="A16" s="83" t="s">
        <v>523</v>
      </c>
      <c r="B16" s="27">
        <v>0.87927</v>
      </c>
      <c r="C16" s="28">
        <v>1.02214</v>
      </c>
      <c r="D16" s="28">
        <v>0.230765</v>
      </c>
      <c r="E16" s="402">
        <v>0</v>
      </c>
      <c r="F16" s="39">
        <f t="shared" si="0"/>
        <v>2.3398634999999999</v>
      </c>
      <c r="G16" s="90">
        <v>1999</v>
      </c>
    </row>
    <row r="17" spans="1:8" x14ac:dyDescent="0.2">
      <c r="A17" s="346" t="s">
        <v>107</v>
      </c>
      <c r="B17" s="27">
        <v>8.8390000000000004</v>
      </c>
      <c r="C17" s="28">
        <v>1.68</v>
      </c>
      <c r="D17" s="28">
        <v>0.41899999999999998</v>
      </c>
      <c r="E17" s="402">
        <v>0</v>
      </c>
      <c r="F17" s="39">
        <f t="shared" si="0"/>
        <v>11.315099999999999</v>
      </c>
      <c r="G17" s="90">
        <v>1986</v>
      </c>
    </row>
    <row r="18" spans="1:8" x14ac:dyDescent="0.2">
      <c r="A18" s="346" t="s">
        <v>555</v>
      </c>
      <c r="B18" s="27">
        <v>24.2363</v>
      </c>
      <c r="C18" s="28">
        <v>2.36</v>
      </c>
      <c r="D18" s="28">
        <v>1.9275199999999999</v>
      </c>
      <c r="E18" s="402">
        <v>0</v>
      </c>
      <c r="F18" s="39">
        <f t="shared" si="0"/>
        <v>30.258588</v>
      </c>
      <c r="G18" s="90">
        <v>2010</v>
      </c>
    </row>
    <row r="19" spans="1:8" ht="13.5" x14ac:dyDescent="0.2">
      <c r="A19" s="89" t="s">
        <v>597</v>
      </c>
      <c r="B19" s="27">
        <v>0.62501099999999998</v>
      </c>
      <c r="C19" s="28">
        <v>2.15463</v>
      </c>
      <c r="D19" s="28">
        <v>0.54603000000000002</v>
      </c>
      <c r="E19" s="402">
        <v>0</v>
      </c>
      <c r="F19" s="39">
        <f t="shared" si="0"/>
        <v>3.8170979999999997</v>
      </c>
      <c r="G19" s="90">
        <v>2008</v>
      </c>
    </row>
    <row r="20" spans="1:8" x14ac:dyDescent="0.2">
      <c r="A20" s="89" t="s">
        <v>568</v>
      </c>
      <c r="B20" s="27">
        <v>6.78</v>
      </c>
      <c r="C20" s="28">
        <v>1.68</v>
      </c>
      <c r="D20" s="28">
        <v>0.47</v>
      </c>
      <c r="E20" s="402">
        <v>0</v>
      </c>
      <c r="F20" s="39">
        <f t="shared" si="0"/>
        <v>9.3530000000000015</v>
      </c>
      <c r="G20" s="90">
        <v>2013</v>
      </c>
    </row>
    <row r="21" spans="1:8" x14ac:dyDescent="0.2">
      <c r="A21" s="89" t="s">
        <v>601</v>
      </c>
      <c r="B21" s="27">
        <v>0</v>
      </c>
      <c r="C21" s="28">
        <v>8.8266999999999998E-2</v>
      </c>
      <c r="D21" s="28">
        <v>0.04</v>
      </c>
      <c r="E21" s="402">
        <v>0</v>
      </c>
      <c r="F21" s="39">
        <f t="shared" si="0"/>
        <v>0.164267</v>
      </c>
      <c r="G21" s="90">
        <v>1999</v>
      </c>
    </row>
    <row r="22" spans="1:8" x14ac:dyDescent="0.2">
      <c r="A22" s="346" t="s">
        <v>556</v>
      </c>
      <c r="B22" s="27">
        <v>1.4117599999999999</v>
      </c>
      <c r="C22" s="28">
        <v>7.6158299999999999</v>
      </c>
      <c r="D22" s="28">
        <v>0.72452499999999997</v>
      </c>
      <c r="E22" s="402">
        <v>0</v>
      </c>
      <c r="F22" s="39">
        <f t="shared" si="0"/>
        <v>10.404187499999999</v>
      </c>
      <c r="G22" s="90">
        <v>2010</v>
      </c>
    </row>
    <row r="23" spans="1:8" ht="13.5" x14ac:dyDescent="0.2">
      <c r="A23" s="374" t="s">
        <v>598</v>
      </c>
      <c r="B23" s="27">
        <v>0</v>
      </c>
      <c r="C23" s="28">
        <v>17.916899999999998</v>
      </c>
      <c r="D23" s="28">
        <v>0.22872599999999998</v>
      </c>
      <c r="E23" s="402">
        <v>0.42094799999999999</v>
      </c>
      <c r="F23" s="39">
        <f t="shared" si="0"/>
        <v>18.772427399999998</v>
      </c>
      <c r="G23" s="90">
        <v>2010</v>
      </c>
    </row>
    <row r="24" spans="1:8" x14ac:dyDescent="0.2">
      <c r="A24" s="375" t="s">
        <v>557</v>
      </c>
      <c r="B24" s="27">
        <v>0</v>
      </c>
      <c r="C24" s="28">
        <v>17.805</v>
      </c>
      <c r="D24" s="28">
        <v>0</v>
      </c>
      <c r="E24" s="28">
        <v>0.29699999999999999</v>
      </c>
      <c r="F24" s="39">
        <f t="shared" si="0"/>
        <v>18.102</v>
      </c>
      <c r="G24" s="90">
        <v>2009</v>
      </c>
    </row>
    <row r="25" spans="1:8" s="61" customFormat="1" x14ac:dyDescent="0.2">
      <c r="A25" s="346" t="s">
        <v>558</v>
      </c>
      <c r="B25" s="27">
        <v>0</v>
      </c>
      <c r="C25" s="28">
        <v>3.6934900000000002</v>
      </c>
      <c r="D25" s="28">
        <v>0</v>
      </c>
      <c r="E25" s="28">
        <v>0.18</v>
      </c>
      <c r="F25" s="39">
        <f t="shared" si="0"/>
        <v>3.8734900000000003</v>
      </c>
      <c r="G25" s="93">
        <v>1987</v>
      </c>
      <c r="H25" s="37"/>
    </row>
    <row r="26" spans="1:8" s="61" customFormat="1" ht="13.5" x14ac:dyDescent="0.2">
      <c r="A26" s="346" t="s">
        <v>625</v>
      </c>
      <c r="B26" s="27">
        <v>8.1300000000000008</v>
      </c>
      <c r="C26" s="28">
        <v>1.3</v>
      </c>
      <c r="D26" s="28">
        <v>0</v>
      </c>
      <c r="E26" s="28">
        <v>0</v>
      </c>
      <c r="F26" s="39">
        <f t="shared" si="0"/>
        <v>9.4300000000000015</v>
      </c>
      <c r="G26" s="93">
        <v>2014</v>
      </c>
      <c r="H26" s="37"/>
    </row>
    <row r="27" spans="1:8" s="61" customFormat="1" ht="13.5" x14ac:dyDescent="0.2">
      <c r="A27" s="376" t="s">
        <v>626</v>
      </c>
      <c r="B27" s="71">
        <v>76.800000000000011</v>
      </c>
      <c r="C27" s="72">
        <v>12.6</v>
      </c>
      <c r="D27" s="72">
        <v>0</v>
      </c>
      <c r="E27" s="72">
        <v>0</v>
      </c>
      <c r="F27" s="73">
        <f t="shared" si="0"/>
        <v>89.4</v>
      </c>
      <c r="G27" s="377">
        <v>2011</v>
      </c>
      <c r="H27" s="37"/>
    </row>
    <row r="28" spans="1:8" ht="13.5" thickBot="1" x14ac:dyDescent="0.25">
      <c r="A28" s="74" t="s">
        <v>103</v>
      </c>
      <c r="B28" s="281">
        <f>SUM(B5:B27)</f>
        <v>547.93235100000004</v>
      </c>
      <c r="C28" s="282">
        <f>SUM(C5:C27)</f>
        <v>112.087125</v>
      </c>
      <c r="D28" s="282">
        <f>SUM(D5:D27)</f>
        <v>11.768654</v>
      </c>
      <c r="E28" s="282">
        <f>SUM(E5:E27)</f>
        <v>2.5475480000000004</v>
      </c>
      <c r="F28" s="31">
        <f>SUM(F5:F27)</f>
        <v>684.92746659999966</v>
      </c>
      <c r="G28" s="85"/>
    </row>
    <row r="29" spans="1:8" x14ac:dyDescent="0.2">
      <c r="A29" s="60"/>
      <c r="B29" s="28"/>
      <c r="C29" s="28"/>
      <c r="D29" s="28"/>
      <c r="E29" s="28"/>
      <c r="F29" s="28"/>
      <c r="G29" s="60"/>
    </row>
    <row r="30" spans="1:8" x14ac:dyDescent="0.2">
      <c r="A30" s="411" t="s">
        <v>528</v>
      </c>
      <c r="B30" s="86"/>
      <c r="C30" s="86"/>
      <c r="D30" s="86"/>
      <c r="E30" s="86"/>
      <c r="F30" s="86"/>
      <c r="G30" s="86"/>
    </row>
    <row r="31" spans="1:8" ht="14.25" x14ac:dyDescent="0.2">
      <c r="A31" s="16" t="s">
        <v>527</v>
      </c>
      <c r="B31" s="94"/>
      <c r="C31" s="94"/>
      <c r="D31" s="16"/>
      <c r="E31" s="16"/>
      <c r="F31" s="394"/>
      <c r="G31" s="86"/>
    </row>
    <row r="32" spans="1:8" x14ac:dyDescent="0.2">
      <c r="A32" s="16" t="s">
        <v>526</v>
      </c>
      <c r="B32" s="94"/>
      <c r="C32" s="94"/>
      <c r="D32" s="16"/>
      <c r="E32" s="16"/>
      <c r="F32" s="394"/>
      <c r="G32" s="86"/>
    </row>
    <row r="33" spans="1:7" x14ac:dyDescent="0.2">
      <c r="A33" s="372" t="s">
        <v>672</v>
      </c>
      <c r="B33" s="65"/>
      <c r="C33" s="393"/>
      <c r="D33" s="390"/>
      <c r="E33" s="390"/>
      <c r="F33" s="392"/>
      <c r="G33" s="86"/>
    </row>
    <row r="34" spans="1:7" x14ac:dyDescent="0.2">
      <c r="A34" s="372" t="s">
        <v>599</v>
      </c>
      <c r="B34" s="65"/>
      <c r="C34" s="65"/>
      <c r="D34" s="16"/>
      <c r="E34" s="16"/>
      <c r="F34" s="392"/>
      <c r="G34" s="86"/>
    </row>
    <row r="35" spans="1:7" x14ac:dyDescent="0.2">
      <c r="A35" s="16" t="s">
        <v>600</v>
      </c>
      <c r="B35" s="94"/>
      <c r="C35" s="94"/>
      <c r="D35" s="16"/>
      <c r="E35" s="390"/>
      <c r="F35" s="390"/>
    </row>
    <row r="36" spans="1:7" x14ac:dyDescent="0.2">
      <c r="A36" s="16" t="s">
        <v>660</v>
      </c>
      <c r="B36" s="94"/>
      <c r="C36" s="94"/>
      <c r="D36" s="390"/>
      <c r="E36" s="390"/>
      <c r="F36" s="390"/>
    </row>
    <row r="37" spans="1:7" x14ac:dyDescent="0.2">
      <c r="A37" s="16" t="s">
        <v>624</v>
      </c>
      <c r="B37" s="94"/>
      <c r="C37" s="94"/>
      <c r="D37" s="390"/>
      <c r="E37" s="390"/>
      <c r="F37" s="390"/>
    </row>
    <row r="38" spans="1:7" x14ac:dyDescent="0.2">
      <c r="A38" s="16" t="s">
        <v>627</v>
      </c>
      <c r="B38" s="391"/>
      <c r="C38" s="391"/>
      <c r="D38" s="390"/>
      <c r="E38" s="390"/>
      <c r="F38" s="390"/>
    </row>
    <row r="40" spans="1:7" x14ac:dyDescent="0.2">
      <c r="A40" s="326" t="s">
        <v>530</v>
      </c>
    </row>
    <row r="41" spans="1:7" ht="13.5" x14ac:dyDescent="0.2">
      <c r="A41" s="326" t="s">
        <v>531</v>
      </c>
      <c r="B41" s="326"/>
      <c r="C41" s="326"/>
      <c r="D41" s="326"/>
    </row>
    <row r="42" spans="1:7" ht="12.75" customHeight="1" x14ac:dyDescent="0.2">
      <c r="A42" s="326" t="s">
        <v>532</v>
      </c>
      <c r="B42" s="326"/>
      <c r="C42" s="326"/>
      <c r="D42" s="326"/>
    </row>
    <row r="43" spans="1:7" x14ac:dyDescent="0.2">
      <c r="A43" s="326" t="s">
        <v>673</v>
      </c>
      <c r="B43" s="326"/>
      <c r="C43" s="326"/>
      <c r="D43" s="326"/>
    </row>
    <row r="44" spans="1:7" x14ac:dyDescent="0.2">
      <c r="A44" s="326" t="s">
        <v>602</v>
      </c>
      <c r="B44" s="326"/>
      <c r="C44" s="326"/>
      <c r="D44" s="326"/>
    </row>
    <row r="45" spans="1:7" x14ac:dyDescent="0.2">
      <c r="A45" s="326" t="s">
        <v>603</v>
      </c>
      <c r="B45" s="326"/>
      <c r="C45" s="326"/>
      <c r="D45" s="326"/>
    </row>
    <row r="46" spans="1:7" x14ac:dyDescent="0.2">
      <c r="A46" s="326" t="s">
        <v>604</v>
      </c>
      <c r="B46" s="326"/>
      <c r="C46" s="326"/>
      <c r="D46" s="326"/>
    </row>
    <row r="47" spans="1:7" x14ac:dyDescent="0.2">
      <c r="A47" s="326" t="s">
        <v>628</v>
      </c>
      <c r="B47" s="326"/>
      <c r="C47" s="326"/>
      <c r="D47" s="326"/>
    </row>
    <row r="48" spans="1:7" x14ac:dyDescent="0.2">
      <c r="A48" s="326" t="s">
        <v>655</v>
      </c>
      <c r="B48" s="326"/>
      <c r="C48" s="326"/>
      <c r="D48" s="326"/>
      <c r="E48" s="326"/>
      <c r="F48" s="326"/>
    </row>
    <row r="49" spans="1:1" x14ac:dyDescent="0.2">
      <c r="A49" s="17" t="s">
        <v>656</v>
      </c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opLeftCell="A3" workbookViewId="0">
      <selection activeCell="A30" sqref="A30"/>
    </sheetView>
  </sheetViews>
  <sheetFormatPr baseColWidth="10" defaultColWidth="11.42578125" defaultRowHeight="15" x14ac:dyDescent="0.25"/>
  <cols>
    <col min="1" max="1" width="23.28515625" style="96" customWidth="1"/>
    <col min="2" max="16384" width="11.42578125" style="17"/>
  </cols>
  <sheetData>
    <row r="1" spans="1:7" ht="63.75" customHeight="1" x14ac:dyDescent="0.2">
      <c r="A1" s="453" t="s">
        <v>665</v>
      </c>
      <c r="B1" s="453"/>
      <c r="C1" s="453"/>
      <c r="D1" s="453"/>
      <c r="E1" s="453"/>
    </row>
    <row r="2" spans="1:7" ht="17.25" customHeight="1" x14ac:dyDescent="0.2">
      <c r="A2" s="347"/>
    </row>
    <row r="3" spans="1:7" ht="13.5" thickBot="1" x14ac:dyDescent="0.25">
      <c r="A3" s="95"/>
    </row>
    <row r="4" spans="1:7" ht="39" x14ac:dyDescent="0.2">
      <c r="A4" s="412" t="s">
        <v>575</v>
      </c>
      <c r="B4" s="266" t="s">
        <v>194</v>
      </c>
      <c r="C4" s="266" t="s">
        <v>195</v>
      </c>
      <c r="D4" s="266" t="s">
        <v>202</v>
      </c>
      <c r="E4" s="266" t="s">
        <v>196</v>
      </c>
      <c r="F4" s="266" t="s">
        <v>529</v>
      </c>
      <c r="G4" s="357" t="s">
        <v>533</v>
      </c>
    </row>
    <row r="5" spans="1:7" s="87" customFormat="1" ht="24" x14ac:dyDescent="0.2">
      <c r="A5" s="97"/>
      <c r="B5" s="268" t="s">
        <v>197</v>
      </c>
      <c r="C5" s="268" t="s">
        <v>198</v>
      </c>
      <c r="D5" s="268" t="s">
        <v>199</v>
      </c>
      <c r="E5" s="268" t="s">
        <v>197</v>
      </c>
      <c r="F5" s="268" t="s">
        <v>197</v>
      </c>
      <c r="G5" s="269"/>
    </row>
    <row r="6" spans="1:7" ht="12.75" x14ac:dyDescent="0.2">
      <c r="A6" s="236" t="s">
        <v>549</v>
      </c>
      <c r="B6" s="27">
        <v>7.6850800000000001</v>
      </c>
      <c r="C6" s="28">
        <v>0.112</v>
      </c>
      <c r="D6" s="28">
        <v>0</v>
      </c>
      <c r="E6" s="28">
        <v>0</v>
      </c>
      <c r="F6" s="39">
        <f>B6+C6+D6*1.9+E6</f>
        <v>7.7970800000000002</v>
      </c>
      <c r="G6" s="98">
        <v>2009</v>
      </c>
    </row>
    <row r="7" spans="1:7" ht="12.75" x14ac:dyDescent="0.2">
      <c r="A7" s="99" t="s">
        <v>396</v>
      </c>
      <c r="B7" s="27">
        <v>0</v>
      </c>
      <c r="C7" s="28">
        <v>6.1050000000000004</v>
      </c>
      <c r="D7" s="28">
        <v>0.1225</v>
      </c>
      <c r="E7" s="28">
        <v>0.30625000000000002</v>
      </c>
      <c r="F7" s="39">
        <f t="shared" ref="F7:F39" si="0">B7+C7+D7*1.9+E7</f>
        <v>6.644000000000001</v>
      </c>
      <c r="G7" s="98">
        <v>1978</v>
      </c>
    </row>
    <row r="8" spans="1:7" ht="12.75" x14ac:dyDescent="0.2">
      <c r="A8" s="99" t="s">
        <v>538</v>
      </c>
      <c r="B8" s="342">
        <v>5.0833000000000004</v>
      </c>
      <c r="C8" s="348">
        <v>0.45055600000000001</v>
      </c>
      <c r="D8" s="348">
        <v>0.191859</v>
      </c>
      <c r="E8" s="348">
        <v>0</v>
      </c>
      <c r="F8" s="39">
        <f t="shared" si="0"/>
        <v>5.8983881</v>
      </c>
      <c r="G8" s="98">
        <v>2009</v>
      </c>
    </row>
    <row r="9" spans="1:7" ht="12.75" x14ac:dyDescent="0.2">
      <c r="A9" s="99" t="s">
        <v>539</v>
      </c>
      <c r="B9" s="342">
        <v>5.1825999999999999</v>
      </c>
      <c r="C9" s="348">
        <v>0.17403199999999999</v>
      </c>
      <c r="D9" s="348">
        <v>7.3999999999999996E-2</v>
      </c>
      <c r="E9" s="348">
        <v>0</v>
      </c>
      <c r="F9" s="39">
        <f t="shared" si="0"/>
        <v>5.4972320000000003</v>
      </c>
      <c r="G9" s="98">
        <v>2010</v>
      </c>
    </row>
    <row r="10" spans="1:7" ht="12.75" x14ac:dyDescent="0.2">
      <c r="A10" s="99" t="s">
        <v>559</v>
      </c>
      <c r="B10" s="342">
        <v>6.3910999999999998</v>
      </c>
      <c r="C10" s="348">
        <v>1.8689100000000001</v>
      </c>
      <c r="D10" s="348">
        <v>0</v>
      </c>
      <c r="E10" s="348">
        <v>0</v>
      </c>
      <c r="F10" s="39">
        <f t="shared" si="0"/>
        <v>8.2600099999999994</v>
      </c>
      <c r="G10" s="98">
        <v>2013</v>
      </c>
    </row>
    <row r="11" spans="1:7" ht="12.75" x14ac:dyDescent="0.2">
      <c r="A11" s="99" t="s">
        <v>552</v>
      </c>
      <c r="B11" s="342">
        <v>1.2210000000000001</v>
      </c>
      <c r="C11" s="348">
        <v>0</v>
      </c>
      <c r="D11" s="348">
        <v>0</v>
      </c>
      <c r="E11" s="348">
        <v>0</v>
      </c>
      <c r="F11" s="39">
        <f t="shared" si="0"/>
        <v>1.2210000000000001</v>
      </c>
      <c r="G11" s="98">
        <v>1980</v>
      </c>
    </row>
    <row r="12" spans="1:7" ht="12.75" x14ac:dyDescent="0.2">
      <c r="A12" s="99" t="s">
        <v>461</v>
      </c>
      <c r="B12" s="27">
        <v>2.996</v>
      </c>
      <c r="C12" s="28">
        <v>0.81152999999999997</v>
      </c>
      <c r="D12" s="28">
        <v>7.9798999999999995E-2</v>
      </c>
      <c r="E12" s="28">
        <v>0</v>
      </c>
      <c r="F12" s="39">
        <f t="shared" si="0"/>
        <v>3.9591480999999997</v>
      </c>
      <c r="G12" s="98">
        <v>1987</v>
      </c>
    </row>
    <row r="13" spans="1:7" ht="12.75" x14ac:dyDescent="0.2">
      <c r="A13" s="236" t="s">
        <v>105</v>
      </c>
      <c r="B13" s="27">
        <v>3.1</v>
      </c>
      <c r="C13" s="28">
        <v>0.87</v>
      </c>
      <c r="D13" s="28">
        <v>0</v>
      </c>
      <c r="E13" s="28">
        <v>0</v>
      </c>
      <c r="F13" s="39">
        <f t="shared" si="0"/>
        <v>3.97</v>
      </c>
      <c r="G13" s="98">
        <v>1972</v>
      </c>
    </row>
    <row r="14" spans="1:7" ht="12.75" x14ac:dyDescent="0.2">
      <c r="A14" s="389" t="s">
        <v>540</v>
      </c>
      <c r="B14" s="27">
        <v>1.2426999999999999</v>
      </c>
      <c r="C14" s="28">
        <v>9.9599999999999994E-2</v>
      </c>
      <c r="D14" s="28">
        <v>0</v>
      </c>
      <c r="E14" s="28">
        <v>0</v>
      </c>
      <c r="F14" s="39">
        <f t="shared" si="0"/>
        <v>1.3422999999999998</v>
      </c>
      <c r="G14" s="98">
        <v>2011</v>
      </c>
    </row>
    <row r="15" spans="1:7" ht="12.75" x14ac:dyDescent="0.2">
      <c r="A15" s="236" t="s">
        <v>541</v>
      </c>
      <c r="B15" s="27">
        <v>1.45</v>
      </c>
      <c r="C15" s="28">
        <v>0</v>
      </c>
      <c r="D15" s="28">
        <v>0</v>
      </c>
      <c r="E15" s="28">
        <v>0</v>
      </c>
      <c r="F15" s="39">
        <f t="shared" si="0"/>
        <v>1.45</v>
      </c>
      <c r="G15" s="98">
        <v>2010</v>
      </c>
    </row>
    <row r="16" spans="1:7" ht="12.75" x14ac:dyDescent="0.2">
      <c r="A16" s="389" t="s">
        <v>398</v>
      </c>
      <c r="B16" s="27">
        <v>3.03173</v>
      </c>
      <c r="C16" s="28">
        <v>1.56938</v>
      </c>
      <c r="D16" s="28">
        <v>0</v>
      </c>
      <c r="E16" s="28">
        <v>0</v>
      </c>
      <c r="F16" s="39">
        <f t="shared" si="0"/>
        <v>4.6011100000000003</v>
      </c>
      <c r="G16" s="98">
        <v>1976</v>
      </c>
    </row>
    <row r="17" spans="1:8" ht="12.75" x14ac:dyDescent="0.2">
      <c r="A17" s="389" t="s">
        <v>542</v>
      </c>
      <c r="B17" s="27">
        <v>0.443</v>
      </c>
      <c r="C17" s="28">
        <v>5.4939999999999998</v>
      </c>
      <c r="D17" s="28">
        <v>0</v>
      </c>
      <c r="E17" s="28">
        <v>0</v>
      </c>
      <c r="F17" s="39">
        <f t="shared" si="0"/>
        <v>5.9369999999999994</v>
      </c>
      <c r="G17" s="98">
        <v>2009</v>
      </c>
      <c r="H17" s="91"/>
    </row>
    <row r="18" spans="1:8" ht="12.75" x14ac:dyDescent="0.2">
      <c r="A18" s="389" t="s">
        <v>543</v>
      </c>
      <c r="B18" s="27">
        <v>0.54900000000000004</v>
      </c>
      <c r="C18" s="28">
        <v>0.45300000000000001</v>
      </c>
      <c r="D18" s="28">
        <v>8.2002000000000005E-2</v>
      </c>
      <c r="E18" s="28">
        <v>0</v>
      </c>
      <c r="F18" s="39">
        <f t="shared" si="0"/>
        <v>1.1578037999999999</v>
      </c>
      <c r="G18" s="98">
        <v>2012</v>
      </c>
      <c r="H18" s="91"/>
    </row>
    <row r="19" spans="1:8" ht="12.75" x14ac:dyDescent="0.2">
      <c r="A19" s="26" t="s">
        <v>666</v>
      </c>
      <c r="B19" s="27">
        <v>1.71</v>
      </c>
      <c r="C19" s="28">
        <v>3.8919999999999999</v>
      </c>
      <c r="D19" s="28">
        <v>0.48</v>
      </c>
      <c r="E19" s="28">
        <v>0</v>
      </c>
      <c r="F19" s="39">
        <f t="shared" si="0"/>
        <v>6.5140000000000002</v>
      </c>
      <c r="G19" s="98">
        <v>1996</v>
      </c>
    </row>
    <row r="20" spans="1:8" ht="12.75" x14ac:dyDescent="0.2">
      <c r="A20" s="99" t="s">
        <v>550</v>
      </c>
      <c r="B20" s="27">
        <v>7.34</v>
      </c>
      <c r="C20" s="28">
        <v>0.66017000000000003</v>
      </c>
      <c r="D20" s="28">
        <v>0</v>
      </c>
      <c r="E20" s="28">
        <v>0</v>
      </c>
      <c r="F20" s="39">
        <f t="shared" si="0"/>
        <v>8.0001700000000007</v>
      </c>
      <c r="G20" s="98">
        <v>2010</v>
      </c>
    </row>
    <row r="21" spans="1:8" ht="12.75" x14ac:dyDescent="0.2">
      <c r="A21" s="99" t="s">
        <v>562</v>
      </c>
      <c r="B21" s="27">
        <v>1.2371700000000001</v>
      </c>
      <c r="C21" s="28">
        <v>11.2141</v>
      </c>
      <c r="D21" s="28">
        <v>0.93734499999999998</v>
      </c>
      <c r="E21" s="28">
        <v>0</v>
      </c>
      <c r="F21" s="39">
        <f t="shared" si="0"/>
        <v>14.2322255</v>
      </c>
      <c r="G21" s="98">
        <v>2008</v>
      </c>
    </row>
    <row r="22" spans="1:8" ht="12.75" x14ac:dyDescent="0.2">
      <c r="A22" s="99" t="s">
        <v>563</v>
      </c>
      <c r="B22" s="27">
        <v>5.9454200000000004</v>
      </c>
      <c r="C22" s="28">
        <v>0.23936099999999999</v>
      </c>
      <c r="D22" s="28">
        <v>0</v>
      </c>
      <c r="E22" s="28">
        <v>0</v>
      </c>
      <c r="F22" s="39">
        <f t="shared" si="0"/>
        <v>6.1847810000000001</v>
      </c>
      <c r="G22" s="98">
        <v>2012</v>
      </c>
    </row>
    <row r="23" spans="1:8" ht="12.75" x14ac:dyDescent="0.2">
      <c r="A23" s="99" t="s">
        <v>544</v>
      </c>
      <c r="B23" s="27">
        <v>0</v>
      </c>
      <c r="C23" s="28">
        <v>19.54</v>
      </c>
      <c r="D23" s="28">
        <v>0</v>
      </c>
      <c r="E23" s="28">
        <v>0</v>
      </c>
      <c r="F23" s="39">
        <f t="shared" si="0"/>
        <v>19.54</v>
      </c>
      <c r="G23" s="98">
        <v>2005</v>
      </c>
    </row>
    <row r="24" spans="1:8" ht="12.75" x14ac:dyDescent="0.2">
      <c r="A24" s="26" t="s">
        <v>106</v>
      </c>
      <c r="B24" s="27">
        <v>2.42624</v>
      </c>
      <c r="C24" s="28">
        <v>9.3302099999999992</v>
      </c>
      <c r="D24" s="28">
        <v>0.76754900000000004</v>
      </c>
      <c r="E24" s="28">
        <v>0</v>
      </c>
      <c r="F24" s="39">
        <f t="shared" si="0"/>
        <v>13.2147931</v>
      </c>
      <c r="G24" s="98">
        <v>1995</v>
      </c>
    </row>
    <row r="25" spans="1:8" ht="12.75" x14ac:dyDescent="0.2">
      <c r="A25" s="99" t="s">
        <v>605</v>
      </c>
      <c r="B25" s="27">
        <v>1.98</v>
      </c>
      <c r="C25" s="28">
        <v>0.26800000000000002</v>
      </c>
      <c r="D25" s="28">
        <v>0</v>
      </c>
      <c r="E25" s="28">
        <v>0</v>
      </c>
      <c r="F25" s="39">
        <f t="shared" si="0"/>
        <v>2.2480000000000002</v>
      </c>
      <c r="G25" s="98">
        <v>2014</v>
      </c>
    </row>
    <row r="26" spans="1:8" ht="12.75" x14ac:dyDescent="0.2">
      <c r="A26" s="26" t="s">
        <v>606</v>
      </c>
      <c r="B26" s="27">
        <v>14.398</v>
      </c>
      <c r="C26" s="28">
        <v>4.21</v>
      </c>
      <c r="D26" s="28">
        <v>0</v>
      </c>
      <c r="E26" s="28">
        <v>0</v>
      </c>
      <c r="F26" s="39">
        <f t="shared" si="0"/>
        <v>18.608000000000001</v>
      </c>
      <c r="G26" s="98">
        <v>2014</v>
      </c>
    </row>
    <row r="27" spans="1:8" ht="12.75" x14ac:dyDescent="0.2">
      <c r="A27" s="99" t="s">
        <v>108</v>
      </c>
      <c r="B27" s="27">
        <v>0</v>
      </c>
      <c r="C27" s="28">
        <v>24.35</v>
      </c>
      <c r="D27" s="28">
        <v>0</v>
      </c>
      <c r="E27" s="28">
        <v>0.58399999999999996</v>
      </c>
      <c r="F27" s="39">
        <f t="shared" si="0"/>
        <v>24.934000000000001</v>
      </c>
      <c r="G27" s="98">
        <v>2005</v>
      </c>
    </row>
    <row r="28" spans="1:8" ht="12.75" x14ac:dyDescent="0.2">
      <c r="A28" s="26" t="s">
        <v>545</v>
      </c>
      <c r="B28" s="27">
        <v>0.49</v>
      </c>
      <c r="C28" s="28">
        <v>2.0299999999999998</v>
      </c>
      <c r="D28" s="28">
        <v>0.27700000000000002</v>
      </c>
      <c r="E28" s="28">
        <v>0</v>
      </c>
      <c r="F28" s="39">
        <f t="shared" si="0"/>
        <v>3.0462999999999996</v>
      </c>
      <c r="G28" s="98">
        <v>2008</v>
      </c>
    </row>
    <row r="29" spans="1:8" ht="12.75" x14ac:dyDescent="0.2">
      <c r="A29" s="99" t="s">
        <v>667</v>
      </c>
      <c r="B29" s="27">
        <v>0.53700000000000003</v>
      </c>
      <c r="C29" s="28">
        <v>0.23522599999999999</v>
      </c>
      <c r="D29" s="28">
        <v>5.5E-2</v>
      </c>
      <c r="E29" s="28">
        <v>0</v>
      </c>
      <c r="F29" s="39">
        <f t="shared" si="0"/>
        <v>0.87672600000000012</v>
      </c>
      <c r="G29" s="98">
        <v>1991</v>
      </c>
    </row>
    <row r="30" spans="1:8" ht="12.75" x14ac:dyDescent="0.2">
      <c r="A30" s="99" t="s">
        <v>668</v>
      </c>
      <c r="B30" s="27">
        <v>1.1926000000000001</v>
      </c>
      <c r="C30" s="28">
        <v>0.16500000000000001</v>
      </c>
      <c r="D30" s="28">
        <v>0.04</v>
      </c>
      <c r="E30" s="28">
        <v>0</v>
      </c>
      <c r="F30" s="39">
        <f t="shared" si="0"/>
        <v>1.4336000000000002</v>
      </c>
      <c r="G30" s="98">
        <v>1985</v>
      </c>
    </row>
    <row r="31" spans="1:8" ht="12.75" x14ac:dyDescent="0.2">
      <c r="A31" s="26" t="s">
        <v>546</v>
      </c>
      <c r="B31" s="27">
        <v>0</v>
      </c>
      <c r="C31" s="28">
        <v>26.793600000000001</v>
      </c>
      <c r="D31" s="28">
        <v>0</v>
      </c>
      <c r="E31" s="28">
        <v>0</v>
      </c>
      <c r="F31" s="39">
        <f t="shared" si="0"/>
        <v>26.793600000000001</v>
      </c>
      <c r="G31" s="98">
        <v>2000</v>
      </c>
    </row>
    <row r="32" spans="1:8" ht="12.75" x14ac:dyDescent="0.2">
      <c r="A32" s="99" t="s">
        <v>569</v>
      </c>
      <c r="B32" s="27">
        <v>0</v>
      </c>
      <c r="C32" s="28">
        <v>3.121</v>
      </c>
      <c r="D32" s="28">
        <v>0.54400000000000004</v>
      </c>
      <c r="E32" s="28">
        <v>1.149</v>
      </c>
      <c r="F32" s="39">
        <f t="shared" si="0"/>
        <v>5.3036000000000003</v>
      </c>
      <c r="G32" s="98">
        <v>2013</v>
      </c>
    </row>
    <row r="33" spans="1:8" ht="12.75" x14ac:dyDescent="0.2">
      <c r="A33" s="26" t="s">
        <v>109</v>
      </c>
      <c r="B33" s="27">
        <v>0.35859999999999997</v>
      </c>
      <c r="C33" s="28">
        <v>1.92</v>
      </c>
      <c r="D33" s="28">
        <v>0.33</v>
      </c>
      <c r="E33" s="28">
        <v>0</v>
      </c>
      <c r="F33" s="39">
        <f t="shared" si="0"/>
        <v>2.9055999999999997</v>
      </c>
      <c r="G33" s="98">
        <v>2001</v>
      </c>
    </row>
    <row r="34" spans="1:8" ht="12.75" x14ac:dyDescent="0.2">
      <c r="A34" s="26" t="s">
        <v>547</v>
      </c>
      <c r="B34" s="27">
        <v>0</v>
      </c>
      <c r="C34" s="28">
        <v>1.4079999999999999</v>
      </c>
      <c r="D34" s="28">
        <v>0.21</v>
      </c>
      <c r="E34" s="28">
        <v>0.1</v>
      </c>
      <c r="F34" s="39">
        <f t="shared" si="0"/>
        <v>1.907</v>
      </c>
      <c r="G34" s="98">
        <v>2009</v>
      </c>
    </row>
    <row r="35" spans="1:8" ht="12.75" x14ac:dyDescent="0.2">
      <c r="A35" s="26" t="s">
        <v>110</v>
      </c>
      <c r="B35" s="27">
        <v>0.91</v>
      </c>
      <c r="C35" s="28">
        <v>4.5999999999999999E-2</v>
      </c>
      <c r="D35" s="28">
        <v>0</v>
      </c>
      <c r="E35" s="28">
        <v>0</v>
      </c>
      <c r="F35" s="39">
        <f t="shared" si="0"/>
        <v>0.95600000000000007</v>
      </c>
      <c r="G35" s="98">
        <v>2001</v>
      </c>
    </row>
    <row r="36" spans="1:8" ht="12.75" x14ac:dyDescent="0.2">
      <c r="A36" s="99" t="s">
        <v>548</v>
      </c>
      <c r="B36" s="27">
        <v>0.87654399999999999</v>
      </c>
      <c r="C36" s="28">
        <v>4.8570700000000002</v>
      </c>
      <c r="D36" s="28">
        <v>0</v>
      </c>
      <c r="E36" s="28">
        <v>1.2596499999999999</v>
      </c>
      <c r="F36" s="39">
        <f t="shared" si="0"/>
        <v>6.9932639999999999</v>
      </c>
      <c r="G36" s="98">
        <v>2011</v>
      </c>
    </row>
    <row r="37" spans="1:8" ht="12.75" x14ac:dyDescent="0.2">
      <c r="A37" s="99" t="s">
        <v>607</v>
      </c>
      <c r="B37" s="27">
        <v>1.9470000000000001</v>
      </c>
      <c r="C37" s="28">
        <v>0.106</v>
      </c>
      <c r="D37" s="28">
        <v>1.7500000000000002E-2</v>
      </c>
      <c r="E37" s="28">
        <v>0</v>
      </c>
      <c r="F37" s="39">
        <f t="shared" si="0"/>
        <v>2.0862499999999997</v>
      </c>
      <c r="G37" s="98">
        <v>2013</v>
      </c>
    </row>
    <row r="38" spans="1:8" ht="12.75" x14ac:dyDescent="0.2">
      <c r="A38" s="99" t="s">
        <v>571</v>
      </c>
      <c r="B38" s="27">
        <v>13.98</v>
      </c>
      <c r="C38" s="28">
        <v>10.952</v>
      </c>
      <c r="D38" s="28">
        <v>0</v>
      </c>
      <c r="E38" s="28">
        <v>0</v>
      </c>
      <c r="F38" s="39">
        <f t="shared" si="0"/>
        <v>24.932000000000002</v>
      </c>
      <c r="G38" s="98">
        <v>2013</v>
      </c>
    </row>
    <row r="39" spans="1:8" ht="13.5" x14ac:dyDescent="0.2">
      <c r="A39" s="92" t="s">
        <v>659</v>
      </c>
      <c r="B39" s="71">
        <v>0</v>
      </c>
      <c r="C39" s="72">
        <v>11.370000000000001</v>
      </c>
      <c r="D39" s="72">
        <v>0.60899999999999999</v>
      </c>
      <c r="E39" s="72">
        <v>0.40700000000000003</v>
      </c>
      <c r="F39" s="73">
        <f t="shared" si="0"/>
        <v>12.934100000000001</v>
      </c>
      <c r="G39" s="100">
        <v>1981</v>
      </c>
    </row>
    <row r="40" spans="1:8" s="104" customFormat="1" ht="12.75" thickBot="1" x14ac:dyDescent="0.25">
      <c r="A40" s="101" t="s">
        <v>103</v>
      </c>
      <c r="B40" s="102">
        <f>SUM(B6:B39)</f>
        <v>93.704083999999995</v>
      </c>
      <c r="C40" s="102">
        <f>SUM(C6:C39)</f>
        <v>154.715745</v>
      </c>
      <c r="D40" s="102">
        <f>SUM(D6:D39)</f>
        <v>4.8175540000000003</v>
      </c>
      <c r="E40" s="102">
        <f>SUM(E6:E39)</f>
        <v>3.8059000000000003</v>
      </c>
      <c r="F40" s="102">
        <f>SUM(F6:F39)</f>
        <v>261.37908160000001</v>
      </c>
      <c r="G40" s="103"/>
    </row>
    <row r="41" spans="1:8" s="104" customFormat="1" ht="12" x14ac:dyDescent="0.2">
      <c r="A41" s="105"/>
      <c r="B41" s="409"/>
      <c r="C41" s="409"/>
      <c r="D41" s="409"/>
      <c r="E41" s="409"/>
      <c r="F41" s="409"/>
      <c r="G41" s="409"/>
    </row>
    <row r="42" spans="1:8" ht="12.75" x14ac:dyDescent="0.2">
      <c r="A42" s="410" t="s">
        <v>534</v>
      </c>
      <c r="B42" s="65"/>
      <c r="C42" s="65"/>
      <c r="D42" s="65"/>
      <c r="E42" s="65"/>
      <c r="F42" s="65"/>
      <c r="G42" s="65"/>
    </row>
    <row r="43" spans="1:8" x14ac:dyDescent="0.25">
      <c r="A43" s="65" t="s">
        <v>535</v>
      </c>
      <c r="B43" s="65"/>
      <c r="C43" s="65"/>
      <c r="D43" s="65"/>
      <c r="E43" s="30"/>
      <c r="F43" s="65"/>
      <c r="G43" s="65"/>
    </row>
    <row r="44" spans="1:8" x14ac:dyDescent="0.25">
      <c r="A44" s="65" t="s">
        <v>536</v>
      </c>
      <c r="B44" s="65"/>
      <c r="C44" s="65"/>
      <c r="D44" s="65"/>
      <c r="E44" s="30"/>
      <c r="F44" s="65"/>
      <c r="G44" s="65"/>
    </row>
    <row r="45" spans="1:8" x14ac:dyDescent="0.25">
      <c r="A45" s="65" t="s">
        <v>657</v>
      </c>
      <c r="B45" s="65"/>
      <c r="C45" s="65"/>
      <c r="D45" s="65"/>
      <c r="E45" s="30"/>
      <c r="F45" s="30"/>
      <c r="G45" s="30"/>
    </row>
    <row r="46" spans="1:8" x14ac:dyDescent="0.25">
      <c r="A46" s="65"/>
      <c r="B46" s="65"/>
      <c r="C46" s="65"/>
      <c r="D46" s="65"/>
      <c r="E46" s="30"/>
      <c r="F46" s="30"/>
      <c r="G46" s="30"/>
    </row>
    <row r="47" spans="1:8" x14ac:dyDescent="0.25">
      <c r="A47" s="353" t="s">
        <v>537</v>
      </c>
      <c r="B47" s="65"/>
      <c r="C47" s="65"/>
      <c r="D47" s="65"/>
      <c r="E47" s="30"/>
      <c r="F47" s="30"/>
      <c r="G47" s="30"/>
    </row>
    <row r="48" spans="1:8" ht="13.5" x14ac:dyDescent="0.2">
      <c r="A48" s="358" t="s">
        <v>531</v>
      </c>
      <c r="B48" s="358"/>
      <c r="C48" s="358"/>
      <c r="D48" s="358"/>
      <c r="E48" s="358"/>
      <c r="F48" s="358"/>
      <c r="G48" s="358"/>
      <c r="H48" s="358"/>
    </row>
    <row r="49" spans="1:8" ht="12.75" x14ac:dyDescent="0.2">
      <c r="A49" s="358" t="s">
        <v>532</v>
      </c>
      <c r="B49" s="358"/>
      <c r="C49" s="358"/>
      <c r="D49" s="358"/>
      <c r="E49" s="358"/>
      <c r="F49" s="358"/>
      <c r="G49" s="358"/>
      <c r="H49" s="358"/>
    </row>
    <row r="50" spans="1:8" ht="12.75" x14ac:dyDescent="0.2">
      <c r="A50" s="360" t="s">
        <v>658</v>
      </c>
      <c r="B50" s="361"/>
      <c r="C50" s="361"/>
      <c r="D50" s="361"/>
      <c r="E50" s="359"/>
      <c r="F50" s="359"/>
      <c r="G50" s="359"/>
      <c r="H50" s="358"/>
    </row>
    <row r="51" spans="1:8" x14ac:dyDescent="0.25">
      <c r="B51" s="30"/>
      <c r="C51" s="30"/>
      <c r="D51" s="30"/>
      <c r="E51" s="30"/>
      <c r="F51" s="30"/>
      <c r="G51" s="30"/>
    </row>
    <row r="52" spans="1:8" x14ac:dyDescent="0.25">
      <c r="B52" s="30"/>
      <c r="C52" s="30"/>
      <c r="D52" s="30"/>
      <c r="E52" s="30"/>
      <c r="F52" s="30"/>
      <c r="G52" s="30"/>
    </row>
    <row r="53" spans="1:8" x14ac:dyDescent="0.25">
      <c r="B53" s="30"/>
      <c r="C53" s="30"/>
      <c r="D53" s="30"/>
      <c r="E53" s="30"/>
      <c r="F53" s="30"/>
      <c r="G53" s="30"/>
    </row>
    <row r="54" spans="1:8" x14ac:dyDescent="0.25">
      <c r="B54" s="30"/>
      <c r="C54" s="30"/>
      <c r="D54" s="30"/>
      <c r="E54" s="30"/>
      <c r="F54" s="30"/>
      <c r="G54" s="30"/>
    </row>
    <row r="55" spans="1:8" x14ac:dyDescent="0.25">
      <c r="B55" s="30"/>
      <c r="C55" s="30"/>
      <c r="D55" s="30"/>
      <c r="E55" s="30"/>
      <c r="F55" s="30"/>
      <c r="G55" s="30"/>
    </row>
    <row r="56" spans="1:8" x14ac:dyDescent="0.25">
      <c r="B56" s="30"/>
      <c r="C56" s="30"/>
      <c r="D56" s="30"/>
      <c r="E56" s="30"/>
      <c r="F56" s="30"/>
      <c r="G56" s="30"/>
    </row>
    <row r="57" spans="1:8" x14ac:dyDescent="0.25">
      <c r="B57" s="30"/>
      <c r="C57" s="30"/>
      <c r="D57" s="30"/>
      <c r="E57" s="30"/>
      <c r="F57" s="30"/>
      <c r="G57" s="30"/>
    </row>
    <row r="58" spans="1:8" x14ac:dyDescent="0.25">
      <c r="B58" s="30"/>
      <c r="C58" s="30"/>
      <c r="D58" s="30"/>
      <c r="E58" s="30"/>
      <c r="F58" s="30"/>
      <c r="G58" s="30"/>
    </row>
    <row r="59" spans="1:8" x14ac:dyDescent="0.25">
      <c r="B59" s="30"/>
      <c r="C59" s="30"/>
      <c r="D59" s="30"/>
      <c r="E59" s="30"/>
      <c r="F59" s="30"/>
      <c r="G59" s="30"/>
    </row>
    <row r="60" spans="1:8" x14ac:dyDescent="0.25">
      <c r="B60" s="30"/>
      <c r="C60" s="30"/>
      <c r="D60" s="30"/>
      <c r="E60" s="30"/>
      <c r="F60" s="30"/>
      <c r="G60" s="30"/>
    </row>
    <row r="61" spans="1:8" x14ac:dyDescent="0.25">
      <c r="B61" s="30"/>
      <c r="C61" s="30"/>
      <c r="D61" s="30"/>
      <c r="E61" s="30"/>
      <c r="F61" s="30"/>
      <c r="G61" s="30"/>
    </row>
    <row r="62" spans="1:8" x14ac:dyDescent="0.25">
      <c r="B62" s="30"/>
      <c r="C62" s="30"/>
      <c r="D62" s="30"/>
      <c r="E62" s="30"/>
      <c r="F62" s="30"/>
      <c r="G62" s="30"/>
    </row>
    <row r="63" spans="1:8" x14ac:dyDescent="0.25">
      <c r="B63" s="30"/>
      <c r="C63" s="30"/>
      <c r="D63" s="30"/>
      <c r="E63" s="30"/>
      <c r="F63" s="30"/>
      <c r="G63" s="30"/>
    </row>
    <row r="64" spans="1:8" x14ac:dyDescent="0.25">
      <c r="B64" s="30"/>
      <c r="C64" s="30"/>
      <c r="D64" s="30"/>
      <c r="E64" s="30"/>
      <c r="F64" s="30"/>
      <c r="G64" s="30"/>
    </row>
    <row r="65" spans="2:7" x14ac:dyDescent="0.25">
      <c r="B65" s="30"/>
      <c r="C65" s="30"/>
      <c r="D65" s="30"/>
      <c r="E65" s="30"/>
      <c r="F65" s="30"/>
      <c r="G65" s="30"/>
    </row>
    <row r="66" spans="2:7" x14ac:dyDescent="0.25">
      <c r="B66" s="30"/>
      <c r="C66" s="30"/>
      <c r="D66" s="30"/>
      <c r="E66" s="30"/>
      <c r="F66" s="30"/>
      <c r="G66" s="30"/>
    </row>
    <row r="67" spans="2:7" x14ac:dyDescent="0.25">
      <c r="B67" s="30"/>
      <c r="C67" s="30"/>
      <c r="D67" s="30"/>
      <c r="E67" s="30"/>
      <c r="F67" s="30"/>
      <c r="G67" s="30"/>
    </row>
    <row r="68" spans="2:7" x14ac:dyDescent="0.25">
      <c r="B68" s="30"/>
      <c r="C68" s="30"/>
      <c r="D68" s="30"/>
      <c r="E68" s="30"/>
      <c r="F68" s="30"/>
      <c r="G68" s="30"/>
    </row>
    <row r="69" spans="2:7" x14ac:dyDescent="0.25">
      <c r="B69" s="30"/>
      <c r="C69" s="30"/>
      <c r="D69" s="30"/>
      <c r="E69" s="30"/>
      <c r="F69" s="30"/>
      <c r="G69" s="30"/>
    </row>
    <row r="70" spans="2:7" x14ac:dyDescent="0.25">
      <c r="B70" s="30"/>
      <c r="C70" s="30"/>
      <c r="D70" s="30"/>
      <c r="E70" s="30"/>
      <c r="F70" s="30"/>
      <c r="G70" s="30"/>
    </row>
    <row r="71" spans="2:7" x14ac:dyDescent="0.25">
      <c r="B71" s="30"/>
      <c r="C71" s="30"/>
      <c r="D71" s="30"/>
      <c r="E71" s="30"/>
      <c r="F71" s="30"/>
      <c r="G71" s="30"/>
    </row>
    <row r="72" spans="2:7" x14ac:dyDescent="0.25">
      <c r="B72" s="30"/>
      <c r="C72" s="30"/>
      <c r="D72" s="30"/>
      <c r="E72" s="30"/>
      <c r="F72" s="30"/>
      <c r="G72" s="30"/>
    </row>
    <row r="73" spans="2:7" x14ac:dyDescent="0.25">
      <c r="B73" s="30"/>
      <c r="C73" s="30"/>
      <c r="D73" s="30"/>
      <c r="E73" s="30"/>
      <c r="F73" s="30"/>
      <c r="G73" s="30"/>
    </row>
    <row r="74" spans="2:7" x14ac:dyDescent="0.25">
      <c r="B74" s="30"/>
      <c r="C74" s="30"/>
      <c r="D74" s="30"/>
      <c r="E74" s="30"/>
      <c r="F74" s="30"/>
      <c r="G74" s="30"/>
    </row>
    <row r="75" spans="2:7" x14ac:dyDescent="0.25">
      <c r="B75" s="30"/>
      <c r="C75" s="30"/>
      <c r="D75" s="30"/>
      <c r="E75" s="30"/>
      <c r="F75" s="30"/>
      <c r="G75" s="30"/>
    </row>
    <row r="76" spans="2:7" x14ac:dyDescent="0.25">
      <c r="B76" s="30"/>
      <c r="C76" s="30"/>
      <c r="D76" s="30"/>
      <c r="E76" s="30"/>
      <c r="F76" s="30"/>
      <c r="G76" s="30"/>
    </row>
    <row r="77" spans="2:7" x14ac:dyDescent="0.25">
      <c r="B77" s="30"/>
      <c r="C77" s="30"/>
      <c r="D77" s="30"/>
      <c r="E77" s="30"/>
      <c r="F77" s="30"/>
      <c r="G77" s="30"/>
    </row>
    <row r="78" spans="2:7" x14ac:dyDescent="0.25">
      <c r="B78" s="30"/>
      <c r="C78" s="30"/>
      <c r="D78" s="30"/>
      <c r="E78" s="30"/>
      <c r="F78" s="30"/>
      <c r="G78" s="30"/>
    </row>
    <row r="79" spans="2:7" x14ac:dyDescent="0.25">
      <c r="B79" s="30"/>
      <c r="C79" s="30"/>
      <c r="D79" s="30"/>
      <c r="E79" s="30"/>
      <c r="F79" s="30"/>
      <c r="G79" s="30"/>
    </row>
    <row r="80" spans="2:7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3" workbookViewId="0">
      <selection activeCell="F40" sqref="F40"/>
    </sheetView>
  </sheetViews>
  <sheetFormatPr baseColWidth="10" defaultColWidth="11.42578125" defaultRowHeight="12" x14ac:dyDescent="0.2"/>
  <cols>
    <col min="1" max="1" width="25.5703125" style="57" customWidth="1"/>
    <col min="2" max="16384" width="11.42578125" style="57"/>
  </cols>
  <sheetData>
    <row r="1" spans="1:9" ht="76.5" customHeight="1" x14ac:dyDescent="0.2">
      <c r="A1" s="453" t="s">
        <v>200</v>
      </c>
      <c r="B1" s="454"/>
      <c r="C1" s="454"/>
      <c r="D1" s="454"/>
      <c r="E1" s="454"/>
    </row>
    <row r="2" spans="1:9" ht="12.75" thickBot="1" x14ac:dyDescent="0.25"/>
    <row r="3" spans="1:9" ht="39" x14ac:dyDescent="0.2">
      <c r="A3" s="265" t="s">
        <v>575</v>
      </c>
      <c r="B3" s="266" t="s">
        <v>194</v>
      </c>
      <c r="C3" s="266" t="s">
        <v>195</v>
      </c>
      <c r="D3" s="266" t="s">
        <v>202</v>
      </c>
      <c r="E3" s="266" t="s">
        <v>196</v>
      </c>
      <c r="F3" s="266" t="s">
        <v>529</v>
      </c>
      <c r="G3" s="267" t="s">
        <v>533</v>
      </c>
    </row>
    <row r="4" spans="1:9" ht="24" x14ac:dyDescent="0.2">
      <c r="A4" s="97"/>
      <c r="B4" s="268" t="s">
        <v>197</v>
      </c>
      <c r="C4" s="268" t="s">
        <v>198</v>
      </c>
      <c r="D4" s="268" t="s">
        <v>199</v>
      </c>
      <c r="E4" s="268" t="s">
        <v>197</v>
      </c>
      <c r="F4" s="268" t="s">
        <v>197</v>
      </c>
      <c r="G4" s="269"/>
    </row>
    <row r="5" spans="1:9" s="80" customFormat="1" ht="15" x14ac:dyDescent="0.25">
      <c r="A5" s="346" t="s">
        <v>579</v>
      </c>
      <c r="B5" s="67">
        <v>2.9</v>
      </c>
      <c r="C5" s="68">
        <v>0.4</v>
      </c>
      <c r="D5" s="68">
        <v>0</v>
      </c>
      <c r="E5" s="68">
        <v>0</v>
      </c>
      <c r="F5" s="107">
        <f>B5+C5+D5*1.9+E5</f>
        <v>3.3</v>
      </c>
      <c r="G5" s="108">
        <v>2007</v>
      </c>
      <c r="I5" s="413"/>
    </row>
    <row r="6" spans="1:9" s="80" customFormat="1" ht="15" x14ac:dyDescent="0.25">
      <c r="A6" s="346" t="s">
        <v>112</v>
      </c>
      <c r="B6" s="67">
        <v>1.37</v>
      </c>
      <c r="C6" s="68">
        <v>0.17899999999999999</v>
      </c>
      <c r="D6" s="68">
        <v>0.68300000000000005</v>
      </c>
      <c r="E6" s="68">
        <v>8.3199999999999996E-2</v>
      </c>
      <c r="F6" s="107">
        <f t="shared" ref="F6:F39" si="0">B6+C6+D6*1.9+E6</f>
        <v>2.9299000000000004</v>
      </c>
      <c r="G6" s="108">
        <v>2007</v>
      </c>
      <c r="H6" s="384"/>
      <c r="I6" s="413"/>
    </row>
    <row r="7" spans="1:9" s="80" customFormat="1" ht="15" x14ac:dyDescent="0.25">
      <c r="A7" s="346" t="s">
        <v>113</v>
      </c>
      <c r="B7" s="67">
        <v>0</v>
      </c>
      <c r="C7" s="68">
        <v>1.9</v>
      </c>
      <c r="D7" s="68">
        <v>0</v>
      </c>
      <c r="E7" s="68">
        <v>0.2</v>
      </c>
      <c r="F7" s="107">
        <f t="shared" si="0"/>
        <v>2.1</v>
      </c>
      <c r="G7" s="108">
        <v>2009</v>
      </c>
      <c r="I7" s="413"/>
    </row>
    <row r="8" spans="1:9" s="80" customFormat="1" ht="15" x14ac:dyDescent="0.25">
      <c r="A8" s="375" t="s">
        <v>397</v>
      </c>
      <c r="B8" s="67">
        <v>0.58783200000000002</v>
      </c>
      <c r="C8" s="68">
        <v>0.83576799999999996</v>
      </c>
      <c r="D8" s="68">
        <v>0</v>
      </c>
      <c r="E8" s="68">
        <v>0</v>
      </c>
      <c r="F8" s="107">
        <f t="shared" si="0"/>
        <v>1.4236</v>
      </c>
      <c r="G8" s="108">
        <v>1992</v>
      </c>
      <c r="I8" s="413"/>
    </row>
    <row r="9" spans="1:9" s="80" customFormat="1" ht="15" x14ac:dyDescent="0.25">
      <c r="A9" s="375" t="s">
        <v>560</v>
      </c>
      <c r="B9" s="67">
        <v>0</v>
      </c>
      <c r="C9" s="68">
        <v>8.1</v>
      </c>
      <c r="D9" s="68">
        <v>0</v>
      </c>
      <c r="E9" s="68">
        <v>5.5</v>
      </c>
      <c r="F9" s="107">
        <f t="shared" si="0"/>
        <v>13.6</v>
      </c>
      <c r="G9" s="108">
        <v>2012</v>
      </c>
      <c r="I9" s="413"/>
    </row>
    <row r="10" spans="1:9" s="80" customFormat="1" ht="15" x14ac:dyDescent="0.25">
      <c r="A10" s="346" t="s">
        <v>577</v>
      </c>
      <c r="B10" s="67">
        <v>0.77500000000000002</v>
      </c>
      <c r="C10" s="68">
        <v>7.7499999999999999E-2</v>
      </c>
      <c r="D10" s="68">
        <v>0</v>
      </c>
      <c r="E10" s="68">
        <v>0</v>
      </c>
      <c r="F10" s="107">
        <f t="shared" si="0"/>
        <v>0.85250000000000004</v>
      </c>
      <c r="G10" s="108">
        <v>1973</v>
      </c>
      <c r="I10" s="414"/>
    </row>
    <row r="11" spans="1:9" s="80" customFormat="1" ht="15" x14ac:dyDescent="0.25">
      <c r="A11" s="375" t="s">
        <v>609</v>
      </c>
      <c r="B11" s="67">
        <v>2.1</v>
      </c>
      <c r="C11" s="68">
        <v>0</v>
      </c>
      <c r="D11" s="68">
        <v>0</v>
      </c>
      <c r="E11" s="68">
        <v>0</v>
      </c>
      <c r="F11" s="107">
        <f t="shared" si="0"/>
        <v>2.1</v>
      </c>
      <c r="G11" s="108">
        <v>2014</v>
      </c>
      <c r="I11" s="413"/>
    </row>
    <row r="12" spans="1:9" s="80" customFormat="1" ht="15" x14ac:dyDescent="0.25">
      <c r="A12" s="375" t="s">
        <v>610</v>
      </c>
      <c r="B12" s="67">
        <v>11.4</v>
      </c>
      <c r="C12" s="68">
        <v>0</v>
      </c>
      <c r="D12" s="68">
        <v>0</v>
      </c>
      <c r="E12" s="68">
        <v>0</v>
      </c>
      <c r="F12" s="107">
        <f t="shared" si="0"/>
        <v>11.4</v>
      </c>
      <c r="G12" s="108">
        <v>1992</v>
      </c>
      <c r="I12" s="413"/>
    </row>
    <row r="13" spans="1:9" s="80" customFormat="1" ht="15" x14ac:dyDescent="0.25">
      <c r="A13" s="375" t="s">
        <v>503</v>
      </c>
      <c r="B13" s="67">
        <v>3.3</v>
      </c>
      <c r="C13" s="68">
        <v>0</v>
      </c>
      <c r="D13" s="68">
        <v>0</v>
      </c>
      <c r="E13" s="68">
        <v>0</v>
      </c>
      <c r="F13" s="107">
        <f t="shared" si="0"/>
        <v>3.3</v>
      </c>
      <c r="G13" s="108">
        <v>2013</v>
      </c>
      <c r="I13" s="413"/>
    </row>
    <row r="14" spans="1:9" s="80" customFormat="1" ht="15" x14ac:dyDescent="0.25">
      <c r="A14" s="375" t="s">
        <v>613</v>
      </c>
      <c r="B14" s="67">
        <v>0.60499999999999998</v>
      </c>
      <c r="C14" s="68">
        <v>1.875</v>
      </c>
      <c r="D14" s="68">
        <v>0</v>
      </c>
      <c r="E14" s="68">
        <v>0.97299999999999998</v>
      </c>
      <c r="F14" s="107">
        <f t="shared" si="0"/>
        <v>3.4529999999999998</v>
      </c>
      <c r="G14" s="108">
        <v>1997</v>
      </c>
      <c r="I14" s="413"/>
    </row>
    <row r="15" spans="1:9" s="80" customFormat="1" ht="15" x14ac:dyDescent="0.25">
      <c r="A15" s="375" t="s">
        <v>611</v>
      </c>
      <c r="B15" s="67">
        <v>1.8719999999999999</v>
      </c>
      <c r="C15" s="68">
        <v>0.29399999999999998</v>
      </c>
      <c r="D15" s="68">
        <v>0</v>
      </c>
      <c r="E15" s="68">
        <v>0</v>
      </c>
      <c r="F15" s="107">
        <f t="shared" si="0"/>
        <v>2.1659999999999999</v>
      </c>
      <c r="G15" s="108">
        <v>2014</v>
      </c>
      <c r="I15" s="413"/>
    </row>
    <row r="16" spans="1:9" s="80" customFormat="1" ht="15" x14ac:dyDescent="0.25">
      <c r="A16" s="375" t="s">
        <v>561</v>
      </c>
      <c r="B16" s="67">
        <v>0</v>
      </c>
      <c r="C16" s="68">
        <v>3.9110000000000005</v>
      </c>
      <c r="D16" s="68">
        <v>0</v>
      </c>
      <c r="E16" s="68">
        <v>1.3800000000000001</v>
      </c>
      <c r="F16" s="107">
        <f t="shared" si="0"/>
        <v>5.2910000000000004</v>
      </c>
      <c r="G16" s="108">
        <v>2013</v>
      </c>
      <c r="I16" s="413"/>
    </row>
    <row r="17" spans="1:9" s="80" customFormat="1" ht="15" x14ac:dyDescent="0.25">
      <c r="A17" s="375" t="s">
        <v>612</v>
      </c>
      <c r="B17" s="67">
        <v>2</v>
      </c>
      <c r="C17" s="68">
        <v>0</v>
      </c>
      <c r="D17" s="68">
        <v>0</v>
      </c>
      <c r="E17" s="68">
        <v>0</v>
      </c>
      <c r="F17" s="107">
        <f t="shared" si="0"/>
        <v>2</v>
      </c>
      <c r="G17" s="108">
        <v>2014</v>
      </c>
      <c r="I17" s="413"/>
    </row>
    <row r="18" spans="1:9" ht="15" x14ac:dyDescent="0.25">
      <c r="A18" s="346" t="s">
        <v>114</v>
      </c>
      <c r="B18" s="403">
        <v>4.8</v>
      </c>
      <c r="C18" s="404">
        <v>0.7</v>
      </c>
      <c r="D18" s="404">
        <v>0</v>
      </c>
      <c r="E18" s="404">
        <v>0</v>
      </c>
      <c r="F18" s="107">
        <f t="shared" si="0"/>
        <v>5.5</v>
      </c>
      <c r="G18" s="108">
        <v>2000</v>
      </c>
      <c r="I18" s="413"/>
    </row>
    <row r="19" spans="1:9" ht="15" x14ac:dyDescent="0.25">
      <c r="A19" s="375" t="s">
        <v>614</v>
      </c>
      <c r="B19" s="403">
        <v>0.3</v>
      </c>
      <c r="C19" s="404">
        <v>0.03</v>
      </c>
      <c r="D19" s="404">
        <v>0</v>
      </c>
      <c r="E19" s="404">
        <v>0</v>
      </c>
      <c r="F19" s="107">
        <f t="shared" si="0"/>
        <v>0.32999999999999996</v>
      </c>
      <c r="G19" s="108">
        <v>2014</v>
      </c>
      <c r="I19" s="413"/>
    </row>
    <row r="20" spans="1:9" ht="15" x14ac:dyDescent="0.25">
      <c r="A20" s="375" t="s">
        <v>615</v>
      </c>
      <c r="B20" s="403">
        <v>0</v>
      </c>
      <c r="C20" s="404">
        <v>1.923</v>
      </c>
      <c r="D20" s="404">
        <v>0</v>
      </c>
      <c r="E20" s="404">
        <v>0.51570000000000005</v>
      </c>
      <c r="F20" s="107">
        <f t="shared" si="0"/>
        <v>2.4386999999999999</v>
      </c>
      <c r="G20" s="108">
        <v>2014</v>
      </c>
      <c r="I20" s="413"/>
    </row>
    <row r="21" spans="1:9" ht="15" x14ac:dyDescent="0.25">
      <c r="A21" s="375" t="s">
        <v>616</v>
      </c>
      <c r="B21" s="403">
        <v>0.64300000000000002</v>
      </c>
      <c r="C21" s="404">
        <v>2.2999999999999998</v>
      </c>
      <c r="D21" s="404">
        <v>0</v>
      </c>
      <c r="E21" s="404">
        <v>0.54</v>
      </c>
      <c r="F21" s="107">
        <f t="shared" si="0"/>
        <v>3.4829999999999997</v>
      </c>
      <c r="G21" s="108">
        <v>2014</v>
      </c>
      <c r="I21" s="413"/>
    </row>
    <row r="22" spans="1:9" ht="15" x14ac:dyDescent="0.25">
      <c r="A22" s="375" t="s">
        <v>629</v>
      </c>
      <c r="B22" s="403">
        <v>0.30380000000000001</v>
      </c>
      <c r="C22" s="404">
        <v>0.199465</v>
      </c>
      <c r="D22" s="404">
        <v>4.0707E-2</v>
      </c>
      <c r="E22" s="404">
        <v>0</v>
      </c>
      <c r="F22" s="107">
        <f t="shared" si="0"/>
        <v>0.58060830000000008</v>
      </c>
      <c r="G22" s="108">
        <v>2013</v>
      </c>
      <c r="I22" s="413"/>
    </row>
    <row r="23" spans="1:9" ht="15" x14ac:dyDescent="0.25">
      <c r="A23" s="375" t="s">
        <v>617</v>
      </c>
      <c r="B23" s="403">
        <v>0</v>
      </c>
      <c r="C23" s="404">
        <v>2.65</v>
      </c>
      <c r="D23" s="404">
        <v>0</v>
      </c>
      <c r="E23" s="404">
        <v>0.57999999999999996</v>
      </c>
      <c r="F23" s="107">
        <f t="shared" si="0"/>
        <v>3.23</v>
      </c>
      <c r="G23" s="108">
        <v>1988</v>
      </c>
      <c r="I23" s="413"/>
    </row>
    <row r="24" spans="1:9" ht="15" x14ac:dyDescent="0.25">
      <c r="A24" s="375" t="s">
        <v>115</v>
      </c>
      <c r="B24" s="403">
        <v>0</v>
      </c>
      <c r="C24" s="404">
        <v>2.8</v>
      </c>
      <c r="D24" s="404">
        <v>0.25</v>
      </c>
      <c r="E24" s="404">
        <v>0.30499999999999999</v>
      </c>
      <c r="F24" s="107">
        <f t="shared" si="0"/>
        <v>3.58</v>
      </c>
      <c r="G24" s="108">
        <v>1996</v>
      </c>
      <c r="I24" s="413"/>
    </row>
    <row r="25" spans="1:9" ht="15" x14ac:dyDescent="0.25">
      <c r="A25" s="375" t="s">
        <v>669</v>
      </c>
      <c r="B25" s="403">
        <v>1.2</v>
      </c>
      <c r="C25" s="404">
        <v>0.74299999999999999</v>
      </c>
      <c r="D25" s="404">
        <v>0</v>
      </c>
      <c r="E25" s="404">
        <v>3.3000000000000002E-2</v>
      </c>
      <c r="F25" s="107">
        <f t="shared" si="0"/>
        <v>1.976</v>
      </c>
      <c r="G25" s="108">
        <v>2014</v>
      </c>
      <c r="I25" s="413"/>
    </row>
    <row r="26" spans="1:9" ht="15" x14ac:dyDescent="0.25">
      <c r="A26" s="375" t="s">
        <v>564</v>
      </c>
      <c r="B26" s="403">
        <v>4.8</v>
      </c>
      <c r="C26" s="404">
        <v>0.74</v>
      </c>
      <c r="D26" s="404">
        <v>0</v>
      </c>
      <c r="E26" s="404">
        <v>0</v>
      </c>
      <c r="F26" s="107">
        <f t="shared" si="0"/>
        <v>5.54</v>
      </c>
      <c r="G26" s="108">
        <v>2009</v>
      </c>
      <c r="I26" s="413"/>
    </row>
    <row r="27" spans="1:9" ht="15" x14ac:dyDescent="0.25">
      <c r="A27" s="375" t="s">
        <v>504</v>
      </c>
      <c r="B27" s="403">
        <v>0</v>
      </c>
      <c r="C27" s="404">
        <v>1.7</v>
      </c>
      <c r="D27" s="404">
        <v>0</v>
      </c>
      <c r="E27" s="404">
        <v>0.4</v>
      </c>
      <c r="F27" s="107">
        <f t="shared" si="0"/>
        <v>2.1</v>
      </c>
      <c r="G27" s="108">
        <v>2013</v>
      </c>
      <c r="I27" s="413"/>
    </row>
    <row r="28" spans="1:9" ht="15" x14ac:dyDescent="0.25">
      <c r="A28" s="375" t="s">
        <v>608</v>
      </c>
      <c r="B28" s="403">
        <v>0</v>
      </c>
      <c r="C28" s="404">
        <v>1.1000000000000001</v>
      </c>
      <c r="D28" s="404">
        <v>0</v>
      </c>
      <c r="E28" s="404">
        <v>0.3</v>
      </c>
      <c r="F28" s="107">
        <f t="shared" si="0"/>
        <v>1.4000000000000001</v>
      </c>
      <c r="G28" s="108">
        <v>2014</v>
      </c>
      <c r="I28" s="413"/>
    </row>
    <row r="29" spans="1:9" ht="15" x14ac:dyDescent="0.25">
      <c r="A29" s="375" t="s">
        <v>566</v>
      </c>
      <c r="B29" s="403">
        <v>2.91</v>
      </c>
      <c r="C29" s="404">
        <v>1.3</v>
      </c>
      <c r="D29" s="404">
        <v>0</v>
      </c>
      <c r="E29" s="404">
        <v>6.7500000000000004E-2</v>
      </c>
      <c r="F29" s="107">
        <f t="shared" si="0"/>
        <v>4.2774999999999999</v>
      </c>
      <c r="G29" s="108">
        <v>2009</v>
      </c>
      <c r="I29" s="413"/>
    </row>
    <row r="30" spans="1:9" ht="15" x14ac:dyDescent="0.25">
      <c r="A30" s="375" t="s">
        <v>567</v>
      </c>
      <c r="B30" s="403">
        <v>0</v>
      </c>
      <c r="C30" s="404">
        <v>1.9</v>
      </c>
      <c r="D30" s="404">
        <v>0</v>
      </c>
      <c r="E30" s="404">
        <v>0.5</v>
      </c>
      <c r="F30" s="107">
        <f t="shared" si="0"/>
        <v>2.4</v>
      </c>
      <c r="G30" s="108">
        <v>2010</v>
      </c>
      <c r="I30" s="413"/>
    </row>
    <row r="31" spans="1:9" ht="15" x14ac:dyDescent="0.25">
      <c r="A31" s="346" t="s">
        <v>570</v>
      </c>
      <c r="B31" s="403">
        <v>0</v>
      </c>
      <c r="C31" s="404">
        <v>0.8</v>
      </c>
      <c r="D31" s="404">
        <v>0</v>
      </c>
      <c r="E31" s="404">
        <v>0</v>
      </c>
      <c r="F31" s="107">
        <f t="shared" si="0"/>
        <v>0.8</v>
      </c>
      <c r="G31" s="108">
        <v>2009</v>
      </c>
      <c r="I31" s="413"/>
    </row>
    <row r="32" spans="1:9" ht="15" x14ac:dyDescent="0.25">
      <c r="A32" s="375" t="s">
        <v>618</v>
      </c>
      <c r="B32" s="403">
        <v>0.8</v>
      </c>
      <c r="C32" s="404">
        <v>0.7</v>
      </c>
      <c r="D32" s="404">
        <v>0</v>
      </c>
      <c r="E32" s="404">
        <v>0</v>
      </c>
      <c r="F32" s="107">
        <f t="shared" si="0"/>
        <v>1.5</v>
      </c>
      <c r="G32" s="108">
        <v>2014</v>
      </c>
      <c r="I32" s="413"/>
    </row>
    <row r="33" spans="1:11" ht="15" x14ac:dyDescent="0.25">
      <c r="A33" s="374" t="s">
        <v>619</v>
      </c>
      <c r="B33" s="403">
        <v>0</v>
      </c>
      <c r="C33" s="404">
        <v>4</v>
      </c>
      <c r="D33" s="404">
        <v>0</v>
      </c>
      <c r="E33" s="404">
        <v>0</v>
      </c>
      <c r="F33" s="107">
        <f t="shared" si="0"/>
        <v>4</v>
      </c>
      <c r="G33" s="108">
        <v>2014</v>
      </c>
      <c r="I33" s="413"/>
    </row>
    <row r="34" spans="1:11" ht="15" x14ac:dyDescent="0.25">
      <c r="A34" s="374" t="s">
        <v>572</v>
      </c>
      <c r="B34" s="403">
        <v>0</v>
      </c>
      <c r="C34" s="404">
        <v>5</v>
      </c>
      <c r="D34" s="404">
        <v>0</v>
      </c>
      <c r="E34" s="404">
        <v>0</v>
      </c>
      <c r="F34" s="107">
        <f t="shared" si="0"/>
        <v>5</v>
      </c>
      <c r="G34" s="108">
        <v>2011</v>
      </c>
      <c r="I34" s="413"/>
    </row>
    <row r="35" spans="1:11" ht="15" x14ac:dyDescent="0.25">
      <c r="A35" s="375" t="s">
        <v>621</v>
      </c>
      <c r="B35" s="403">
        <v>0</v>
      </c>
      <c r="C35" s="404">
        <v>1.5</v>
      </c>
      <c r="D35" s="404">
        <v>0</v>
      </c>
      <c r="E35" s="404">
        <v>0</v>
      </c>
      <c r="F35" s="107">
        <f t="shared" si="0"/>
        <v>1.5</v>
      </c>
      <c r="G35" s="108">
        <v>2014</v>
      </c>
      <c r="I35" s="413"/>
    </row>
    <row r="36" spans="1:11" ht="15" x14ac:dyDescent="0.25">
      <c r="A36" s="375" t="s">
        <v>620</v>
      </c>
      <c r="B36" s="403">
        <v>26.1</v>
      </c>
      <c r="C36" s="404">
        <v>9.6999999999999993</v>
      </c>
      <c r="D36" s="404">
        <v>0</v>
      </c>
      <c r="E36" s="404">
        <v>0</v>
      </c>
      <c r="F36" s="107">
        <f t="shared" si="0"/>
        <v>35.799999999999997</v>
      </c>
      <c r="G36" s="108">
        <v>2014</v>
      </c>
      <c r="I36" s="413"/>
    </row>
    <row r="37" spans="1:11" ht="15" x14ac:dyDescent="0.25">
      <c r="A37" s="375" t="s">
        <v>622</v>
      </c>
      <c r="B37" s="403">
        <v>0</v>
      </c>
      <c r="C37" s="404">
        <v>12</v>
      </c>
      <c r="D37" s="404">
        <v>0</v>
      </c>
      <c r="E37" s="404">
        <v>0</v>
      </c>
      <c r="F37" s="107">
        <f t="shared" si="0"/>
        <v>12</v>
      </c>
      <c r="G37" s="108">
        <v>2014</v>
      </c>
      <c r="I37" s="413"/>
    </row>
    <row r="38" spans="1:11" ht="15" x14ac:dyDescent="0.25">
      <c r="A38" s="375" t="s">
        <v>623</v>
      </c>
      <c r="B38" s="403">
        <v>4.4833100000000004</v>
      </c>
      <c r="C38" s="404">
        <v>0.189721</v>
      </c>
      <c r="D38" s="404">
        <v>0</v>
      </c>
      <c r="E38" s="404">
        <v>0</v>
      </c>
      <c r="F38" s="107">
        <f t="shared" si="0"/>
        <v>4.6730309999999999</v>
      </c>
      <c r="G38" s="108">
        <v>2013</v>
      </c>
      <c r="I38" s="413"/>
    </row>
    <row r="39" spans="1:11" ht="15" x14ac:dyDescent="0.25">
      <c r="A39" s="376" t="s">
        <v>670</v>
      </c>
      <c r="B39" s="405">
        <v>17.899999999999999</v>
      </c>
      <c r="C39" s="406">
        <v>0.7</v>
      </c>
      <c r="D39" s="406">
        <v>0</v>
      </c>
      <c r="E39" s="406">
        <v>0</v>
      </c>
      <c r="F39" s="417">
        <f t="shared" si="0"/>
        <v>18.599999999999998</v>
      </c>
      <c r="G39" s="109">
        <v>2013</v>
      </c>
      <c r="I39" s="413"/>
    </row>
    <row r="40" spans="1:11" ht="15.75" thickBot="1" x14ac:dyDescent="0.3">
      <c r="A40" s="110" t="s">
        <v>103</v>
      </c>
      <c r="B40" s="407">
        <f>SUM(B5:B39)</f>
        <v>91.14994200000001</v>
      </c>
      <c r="C40" s="408">
        <f>SUM(C5:C39)</f>
        <v>70.247454000000005</v>
      </c>
      <c r="D40" s="408">
        <f>SUM(D5:D39)</f>
        <v>0.9737070000000001</v>
      </c>
      <c r="E40" s="408">
        <f>SUM(E5:E39)</f>
        <v>11.377400000000002</v>
      </c>
      <c r="F40" s="430">
        <f>SUM(F5:F39)</f>
        <v>174.62483930000002</v>
      </c>
      <c r="G40" s="111"/>
      <c r="I40" s="413"/>
    </row>
    <row r="41" spans="1:11" x14ac:dyDescent="0.2">
      <c r="B41" s="69"/>
      <c r="C41" s="69"/>
      <c r="D41" s="69"/>
      <c r="E41" s="69"/>
    </row>
    <row r="42" spans="1:11" x14ac:dyDescent="0.2">
      <c r="A42" s="57" t="s">
        <v>528</v>
      </c>
      <c r="B42" s="69"/>
      <c r="C42" s="69"/>
      <c r="D42" s="69"/>
      <c r="E42" s="69"/>
    </row>
    <row r="43" spans="1:11" ht="13.5" x14ac:dyDescent="0.2">
      <c r="A43" s="106" t="s">
        <v>535</v>
      </c>
      <c r="B43" s="65"/>
      <c r="C43" s="65"/>
      <c r="I43" s="278"/>
      <c r="J43" s="278"/>
      <c r="K43" s="278"/>
    </row>
    <row r="44" spans="1:11" x14ac:dyDescent="0.2">
      <c r="A44" s="106" t="s">
        <v>536</v>
      </c>
      <c r="B44" s="65"/>
      <c r="C44" s="65"/>
      <c r="I44" s="278"/>
      <c r="J44" s="278"/>
      <c r="K44" s="278"/>
    </row>
    <row r="45" spans="1:11" x14ac:dyDescent="0.2">
      <c r="A45" s="106"/>
      <c r="B45" s="65"/>
      <c r="C45" s="65"/>
      <c r="I45" s="278"/>
      <c r="J45" s="278"/>
      <c r="K45" s="278"/>
    </row>
    <row r="46" spans="1:11" x14ac:dyDescent="0.2">
      <c r="A46" s="330" t="s">
        <v>573</v>
      </c>
    </row>
    <row r="47" spans="1:11" ht="13.5" x14ac:dyDescent="0.2">
      <c r="A47" s="322" t="s">
        <v>531</v>
      </c>
      <c r="B47" s="278"/>
      <c r="C47" s="278"/>
      <c r="D47" s="278"/>
    </row>
    <row r="48" spans="1:11" x14ac:dyDescent="0.2">
      <c r="A48" s="322" t="s">
        <v>574</v>
      </c>
      <c r="B48" s="278"/>
      <c r="C48" s="278"/>
      <c r="D48" s="278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EFE03AB-85A1-45A2-AE0D-B7103A9FF3AC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13</vt:i4>
      </vt:variant>
    </vt:vector>
  </HeadingPairs>
  <TitlesOfParts>
    <vt:vector size="24" baseType="lpstr">
      <vt:lpstr>Innledning</vt:lpstr>
      <vt:lpstr>Totale ressurser  per område</vt:lpstr>
      <vt:lpstr>Totale ressurser pr res.kat</vt:lpstr>
      <vt:lpstr>Feltoversikt</vt:lpstr>
      <vt:lpstr>Solgt og levert</vt:lpstr>
      <vt:lpstr>Reserver RK 1,2 og 3 </vt:lpstr>
      <vt:lpstr>Funn RK 4F</vt:lpstr>
      <vt:lpstr>Funn RK 5F</vt:lpstr>
      <vt:lpstr>Funn RK 7F</vt:lpstr>
      <vt:lpstr>Funn i felt og funn</vt:lpstr>
      <vt:lpstr>Tilstedeværende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'Solgt og levert'!Utskriftsområde</vt:lpstr>
      <vt:lpstr>'Totale ressurser  per område'!Utskriftsområde</vt:lpstr>
      <vt:lpstr>Feltoversikt!Utskriftstitler</vt:lpstr>
      <vt:lpstr>'Funn i felt og funn'!Utskriftstitler</vt:lpstr>
      <vt:lpstr>'Reserver RK 1,2 og 3 '!Utskriftstitler</vt:lpstr>
      <vt:lpstr>'Solgt og levert'!Utskriftstitler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Rovik Inger Margrethe</cp:lastModifiedBy>
  <cp:lastPrinted>2015-02-25T13:33:10Z</cp:lastPrinted>
  <dcterms:created xsi:type="dcterms:W3CDTF">2011-02-17T09:00:03Z</dcterms:created>
  <dcterms:modified xsi:type="dcterms:W3CDTF">2015-03-02T13:05:43Z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