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v\Desktop\Ressursrekneskap2017\"/>
    </mc:Choice>
  </mc:AlternateContent>
  <bookViews>
    <workbookView xWindow="120" yWindow="135" windowWidth="19320" windowHeight="10995" tabRatio="697"/>
  </bookViews>
  <sheets>
    <sheet name="Innledning" sheetId="15" r:id="rId1"/>
    <sheet name="Totale ressurser  per område" sheetId="10" r:id="rId2"/>
    <sheet name="Totale ressurser pr res.kat" sheetId="1" r:id="rId3"/>
    <sheet name="Feltoversikt" sheetId="13" r:id="rId4"/>
    <sheet name="Produsert mengde" sheetId="2" r:id="rId5"/>
    <sheet name="Reserver RK 1,2 og 3 " sheetId="3" r:id="rId6"/>
    <sheet name="Reserver RK 3F - Funn" sheetId="16" r:id="rId7"/>
    <sheet name="Funn RK 4F" sheetId="9" r:id="rId8"/>
    <sheet name="Funn RK 5F" sheetId="6" r:id="rId9"/>
    <sheet name="Funn RK 7F" sheetId="8" r:id="rId10"/>
    <sheet name="Funn i felt og funn" sheetId="14" r:id="rId11"/>
    <sheet name="Tilstedeværende" sheetId="12" r:id="rId12"/>
    <sheet name="UNFC" sheetId="17" r:id="rId13"/>
  </sheets>
  <definedNames>
    <definedName name="_xlnm.Print_Area" localSheetId="3">Feltoversikt!$A$1:$F$124</definedName>
    <definedName name="_xlnm.Print_Area" localSheetId="10">'Funn i felt og funn'!$A$1:$E$166</definedName>
    <definedName name="_xlnm.Print_Area" localSheetId="7">'Funn RK 4F'!$A$1:$G$54</definedName>
    <definedName name="_xlnm.Print_Area" localSheetId="8">'Funn RK 5F'!$A$1:$H$51</definedName>
    <definedName name="_xlnm.Print_Area" localSheetId="9">'Funn RK 7F'!$A$1:$G$45</definedName>
    <definedName name="_xlnm.Print_Area" localSheetId="0">Innledning!$A$1:$J$39</definedName>
    <definedName name="_xlnm.Print_Area" localSheetId="4">'Produsert mengde'!$B$1:$K$136</definedName>
    <definedName name="_xlnm.Print_Area" localSheetId="1">'Totale ressurser  per område'!$A$1:$L$46</definedName>
    <definedName name="_xlnm.Print_Titles" localSheetId="3">Feltoversikt!$4:$5</definedName>
    <definedName name="_xlnm.Print_Titles" localSheetId="10">'Funn i felt og funn'!$2:$2</definedName>
    <definedName name="_xlnm.Print_Titles" localSheetId="4">'Produsert mengde'!$4:$5</definedName>
    <definedName name="_xlnm.Print_Titles" localSheetId="5">'Reserver RK 1,2 og 3 '!$2:$4</definedName>
    <definedName name="_xlnm.Print_Titles" localSheetId="11">Tilstedeværende!$5:$5</definedName>
  </definedNames>
  <calcPr calcId="171027"/>
</workbook>
</file>

<file path=xl/calcChain.xml><?xml version="1.0" encoding="utf-8"?>
<calcChain xmlns="http://schemas.openxmlformats.org/spreadsheetml/2006/main">
  <c r="L8" i="17" l="1"/>
  <c r="K8" i="17"/>
  <c r="J8" i="17"/>
  <c r="I8" i="17"/>
  <c r="F11" i="17"/>
  <c r="M8" i="17" s="1"/>
  <c r="L9" i="17" l="1"/>
  <c r="L7" i="17"/>
  <c r="L6" i="17"/>
  <c r="L5" i="17"/>
  <c r="K9" i="17"/>
  <c r="K7" i="17"/>
  <c r="K6" i="17"/>
  <c r="K5" i="17"/>
  <c r="J7" i="17"/>
  <c r="J6" i="17"/>
  <c r="J5" i="17"/>
  <c r="I9" i="17"/>
  <c r="I7" i="17"/>
  <c r="I6" i="17"/>
  <c r="I5" i="17"/>
  <c r="F13" i="17"/>
  <c r="M9" i="17" s="1"/>
  <c r="F10" i="17"/>
  <c r="F9" i="17"/>
  <c r="M7" i="17" s="1"/>
  <c r="F8" i="17"/>
  <c r="M6" i="17" s="1"/>
  <c r="F7" i="17"/>
  <c r="F6" i="17"/>
  <c r="F5" i="17"/>
  <c r="M5" i="17" l="1"/>
  <c r="G113" i="2"/>
  <c r="K98" i="3"/>
  <c r="F98" i="3"/>
  <c r="G44" i="2" l="1"/>
  <c r="G45" i="2"/>
  <c r="G38" i="2"/>
  <c r="E32" i="8" l="1"/>
  <c r="D32" i="8"/>
  <c r="C32" i="8"/>
  <c r="B32" i="8"/>
  <c r="F31" i="8"/>
  <c r="F19" i="6"/>
  <c r="G81" i="2" l="1"/>
  <c r="G67" i="2"/>
  <c r="G49" i="2"/>
  <c r="G36" i="2"/>
  <c r="F30" i="8" l="1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32" i="8" l="1"/>
  <c r="F21" i="9"/>
  <c r="F20" i="9"/>
  <c r="F19" i="9"/>
  <c r="F18" i="9"/>
  <c r="F17" i="9"/>
  <c r="F16" i="9"/>
  <c r="F15" i="9"/>
  <c r="F14" i="9"/>
  <c r="F13" i="9"/>
  <c r="F12" i="9"/>
  <c r="F11" i="9"/>
  <c r="F10" i="9"/>
  <c r="K17" i="3" l="1"/>
  <c r="F17" i="3"/>
  <c r="K10" i="3"/>
  <c r="F10" i="3"/>
  <c r="K80" i="3"/>
  <c r="F80" i="3"/>
  <c r="K64" i="3"/>
  <c r="F64" i="3"/>
  <c r="K55" i="3"/>
  <c r="F55" i="3"/>
  <c r="F6" i="16" l="1"/>
  <c r="F5" i="16"/>
  <c r="F4" i="16"/>
  <c r="F99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1" i="3"/>
  <c r="F60" i="3"/>
  <c r="F59" i="3"/>
  <c r="F58" i="3"/>
  <c r="F57" i="3"/>
  <c r="F56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6" i="3"/>
  <c r="F15" i="3"/>
  <c r="F14" i="3"/>
  <c r="F13" i="3"/>
  <c r="F12" i="3"/>
  <c r="F11" i="3"/>
  <c r="F9" i="3"/>
  <c r="F8" i="3"/>
  <c r="F7" i="3"/>
  <c r="F6" i="3"/>
  <c r="F5" i="3"/>
  <c r="F32" i="6" l="1"/>
  <c r="F31" i="6"/>
  <c r="F30" i="6"/>
  <c r="F29" i="6"/>
  <c r="F28" i="6"/>
  <c r="F27" i="6"/>
  <c r="F26" i="6"/>
  <c r="F25" i="6"/>
  <c r="F24" i="6"/>
  <c r="F23" i="6"/>
  <c r="F22" i="6"/>
  <c r="F21" i="6"/>
  <c r="F20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6" i="9"/>
  <c r="F7" i="9"/>
  <c r="F8" i="9"/>
  <c r="F9" i="9"/>
  <c r="F22" i="9"/>
  <c r="F23" i="9"/>
  <c r="F24" i="9"/>
  <c r="F25" i="9"/>
  <c r="F26" i="9"/>
  <c r="F27" i="9"/>
  <c r="F5" i="9"/>
  <c r="E28" i="9"/>
  <c r="G51" i="2" l="1"/>
  <c r="G82" i="2"/>
  <c r="G83" i="2"/>
  <c r="G84" i="2"/>
  <c r="G85" i="2"/>
  <c r="G86" i="2"/>
  <c r="G87" i="2"/>
  <c r="G88" i="2"/>
  <c r="G25" i="2"/>
  <c r="G23" i="2"/>
  <c r="G14" i="2"/>
  <c r="G15" i="2"/>
  <c r="E7" i="16" l="1"/>
  <c r="D7" i="16"/>
  <c r="C7" i="16"/>
  <c r="B7" i="16"/>
  <c r="F7" i="16" l="1"/>
  <c r="F100" i="3" l="1"/>
  <c r="B100" i="3"/>
  <c r="C100" i="3"/>
  <c r="D100" i="3"/>
  <c r="E100" i="3"/>
  <c r="K14" i="3" l="1"/>
  <c r="K87" i="3"/>
  <c r="G22" i="2" l="1"/>
  <c r="G104" i="2"/>
  <c r="G39" i="2"/>
  <c r="G35" i="2"/>
  <c r="G64" i="2"/>
  <c r="G59" i="2"/>
  <c r="K44" i="3"/>
  <c r="K48" i="3"/>
  <c r="K38" i="3"/>
  <c r="E33" i="6" l="1"/>
  <c r="D33" i="6"/>
  <c r="C33" i="6"/>
  <c r="B33" i="6"/>
  <c r="B122" i="12" l="1"/>
  <c r="C122" i="12"/>
  <c r="D122" i="12"/>
  <c r="E122" i="12"/>
  <c r="K23" i="3" l="1"/>
  <c r="K99" i="3" l="1"/>
  <c r="K37" i="3"/>
  <c r="G53" i="2"/>
  <c r="G93" i="2" l="1"/>
  <c r="G46" i="2"/>
  <c r="G37" i="2"/>
  <c r="F33" i="6" l="1"/>
  <c r="F28" i="2"/>
  <c r="E28" i="2"/>
  <c r="D28" i="2"/>
  <c r="C28" i="2"/>
  <c r="G6" i="2"/>
  <c r="G18" i="2"/>
  <c r="G13" i="2"/>
  <c r="K42" i="3" l="1"/>
  <c r="G114" i="2" l="1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2" i="2"/>
  <c r="G91" i="2"/>
  <c r="G90" i="2"/>
  <c r="G89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6" i="2"/>
  <c r="G65" i="2"/>
  <c r="G63" i="2"/>
  <c r="G62" i="2"/>
  <c r="G61" i="2"/>
  <c r="G60" i="2"/>
  <c r="G58" i="2"/>
  <c r="G57" i="2"/>
  <c r="G56" i="2"/>
  <c r="G55" i="2"/>
  <c r="G54" i="2"/>
  <c r="G52" i="2"/>
  <c r="G50" i="2"/>
  <c r="G48" i="2"/>
  <c r="G47" i="2"/>
  <c r="G43" i="2"/>
  <c r="G42" i="2"/>
  <c r="G41" i="2"/>
  <c r="G40" i="2"/>
  <c r="G34" i="2"/>
  <c r="G33" i="2"/>
  <c r="G32" i="2"/>
  <c r="G31" i="2"/>
  <c r="G30" i="2"/>
  <c r="G29" i="2"/>
  <c r="K28" i="3" l="1"/>
  <c r="G26" i="2"/>
  <c r="G12" i="2" l="1"/>
  <c r="K6" i="3"/>
  <c r="K25" i="3"/>
  <c r="M22" i="1" l="1"/>
  <c r="M21" i="1"/>
  <c r="M20" i="1"/>
  <c r="D28" i="9" l="1"/>
  <c r="C28" i="9"/>
  <c r="B28" i="9"/>
  <c r="K75" i="3"/>
  <c r="K49" i="3"/>
  <c r="K18" i="3"/>
  <c r="K67" i="3"/>
  <c r="K41" i="3"/>
  <c r="K15" i="3"/>
  <c r="K69" i="3"/>
  <c r="K68" i="3"/>
  <c r="K40" i="3" l="1"/>
  <c r="K36" i="10" l="1"/>
  <c r="K35" i="10"/>
  <c r="K34" i="10"/>
  <c r="K33" i="10"/>
  <c r="K32" i="10"/>
  <c r="K28" i="10"/>
  <c r="K27" i="10"/>
  <c r="K26" i="10"/>
  <c r="K25" i="10"/>
  <c r="K24" i="10"/>
  <c r="K20" i="10"/>
  <c r="K19" i="10"/>
  <c r="K18" i="10"/>
  <c r="K17" i="10"/>
  <c r="K16" i="10"/>
  <c r="K12" i="10"/>
  <c r="K11" i="10"/>
  <c r="K10" i="10"/>
  <c r="K9" i="10"/>
  <c r="K8" i="10"/>
  <c r="K7" i="10"/>
  <c r="F12" i="10" l="1"/>
  <c r="F11" i="10"/>
  <c r="F10" i="10"/>
  <c r="F9" i="10"/>
  <c r="F8" i="10"/>
  <c r="F7" i="10"/>
  <c r="M24" i="1"/>
  <c r="M23" i="1"/>
  <c r="M17" i="1"/>
  <c r="M16" i="1"/>
  <c r="M15" i="1"/>
  <c r="M14" i="1"/>
  <c r="M12" i="1"/>
  <c r="M11" i="1"/>
  <c r="M10" i="1"/>
  <c r="M9" i="1"/>
  <c r="L23" i="1"/>
  <c r="K23" i="1"/>
  <c r="J23" i="1"/>
  <c r="I23" i="1"/>
  <c r="L18" i="1"/>
  <c r="K18" i="1"/>
  <c r="J18" i="1"/>
  <c r="I18" i="1"/>
  <c r="L13" i="1"/>
  <c r="K13" i="1"/>
  <c r="J13" i="1"/>
  <c r="I13" i="1"/>
  <c r="H22" i="1"/>
  <c r="H21" i="1"/>
  <c r="H20" i="1"/>
  <c r="K89" i="3"/>
  <c r="H23" i="1" l="1"/>
  <c r="F13" i="10"/>
  <c r="I25" i="1"/>
  <c r="I26" i="1" s="1"/>
  <c r="J25" i="1"/>
  <c r="J26" i="1" s="1"/>
  <c r="K25" i="1"/>
  <c r="K26" i="1" s="1"/>
  <c r="L25" i="1"/>
  <c r="L26" i="1" s="1"/>
  <c r="M18" i="1"/>
  <c r="M13" i="1"/>
  <c r="M25" i="1" l="1"/>
  <c r="M26" i="1" s="1"/>
  <c r="K43" i="3" l="1"/>
  <c r="F28" i="9" l="1"/>
  <c r="K13" i="3"/>
  <c r="K8" i="3"/>
  <c r="K45" i="3"/>
  <c r="K96" i="3"/>
  <c r="K37" i="10" l="1"/>
  <c r="J37" i="10"/>
  <c r="I37" i="10"/>
  <c r="H37" i="10"/>
  <c r="G37" i="10"/>
  <c r="E37" i="10"/>
  <c r="D37" i="10"/>
  <c r="C37" i="10"/>
  <c r="B37" i="10"/>
  <c r="F36" i="10"/>
  <c r="F35" i="10"/>
  <c r="F34" i="10"/>
  <c r="F33" i="10"/>
  <c r="F32" i="10"/>
  <c r="K29" i="10"/>
  <c r="J29" i="10"/>
  <c r="I29" i="10"/>
  <c r="H29" i="10"/>
  <c r="G29" i="10"/>
  <c r="E29" i="10"/>
  <c r="D29" i="10"/>
  <c r="C29" i="10"/>
  <c r="B29" i="10"/>
  <c r="F28" i="10"/>
  <c r="F27" i="10"/>
  <c r="F26" i="10"/>
  <c r="F25" i="10"/>
  <c r="F24" i="10"/>
  <c r="K21" i="10"/>
  <c r="J21" i="10"/>
  <c r="I21" i="10"/>
  <c r="H21" i="10"/>
  <c r="G21" i="10"/>
  <c r="E21" i="10"/>
  <c r="D21" i="10"/>
  <c r="C21" i="10"/>
  <c r="B21" i="10"/>
  <c r="F20" i="10"/>
  <c r="F19" i="10"/>
  <c r="F18" i="10"/>
  <c r="F17" i="10"/>
  <c r="F16" i="10"/>
  <c r="K13" i="10"/>
  <c r="J13" i="10"/>
  <c r="I13" i="10"/>
  <c r="H13" i="10"/>
  <c r="G13" i="10"/>
  <c r="E13" i="10"/>
  <c r="D13" i="10"/>
  <c r="C13" i="10"/>
  <c r="B13" i="10"/>
  <c r="F29" i="10" l="1"/>
  <c r="F21" i="10"/>
  <c r="F37" i="10"/>
  <c r="J100" i="3" l="1"/>
  <c r="I100" i="3"/>
  <c r="H100" i="3"/>
  <c r="G100" i="3"/>
  <c r="K97" i="3"/>
  <c r="K95" i="3"/>
  <c r="K94" i="3"/>
  <c r="K93" i="3"/>
  <c r="K92" i="3"/>
  <c r="K91" i="3"/>
  <c r="K90" i="3"/>
  <c r="K88" i="3"/>
  <c r="K86" i="3"/>
  <c r="K85" i="3"/>
  <c r="K84" i="3"/>
  <c r="K83" i="3"/>
  <c r="K82" i="3"/>
  <c r="K81" i="3"/>
  <c r="K79" i="3"/>
  <c r="K78" i="3"/>
  <c r="K77" i="3"/>
  <c r="K76" i="3"/>
  <c r="K74" i="3"/>
  <c r="K73" i="3"/>
  <c r="K72" i="3"/>
  <c r="K71" i="3"/>
  <c r="K70" i="3"/>
  <c r="K66" i="3"/>
  <c r="K65" i="3"/>
  <c r="K63" i="3"/>
  <c r="K62" i="3"/>
  <c r="K61" i="3"/>
  <c r="K60" i="3"/>
  <c r="K59" i="3"/>
  <c r="K58" i="3"/>
  <c r="K57" i="3"/>
  <c r="K56" i="3"/>
  <c r="K54" i="3"/>
  <c r="K53" i="3"/>
  <c r="K52" i="3"/>
  <c r="K51" i="3"/>
  <c r="K50" i="3"/>
  <c r="K47" i="3"/>
  <c r="K46" i="3"/>
  <c r="K39" i="3"/>
  <c r="K36" i="3"/>
  <c r="K35" i="3"/>
  <c r="K34" i="3"/>
  <c r="K33" i="3"/>
  <c r="K32" i="3"/>
  <c r="K31" i="3"/>
  <c r="K30" i="3"/>
  <c r="K29" i="3"/>
  <c r="K27" i="3"/>
  <c r="K24" i="3"/>
  <c r="K22" i="3"/>
  <c r="K21" i="3"/>
  <c r="K20" i="3"/>
  <c r="K19" i="3"/>
  <c r="K16" i="3"/>
  <c r="K12" i="3"/>
  <c r="K11" i="3"/>
  <c r="K9" i="3"/>
  <c r="K7" i="3"/>
  <c r="K5" i="3"/>
  <c r="F115" i="2"/>
  <c r="F116" i="2" s="1"/>
  <c r="E115" i="2"/>
  <c r="E116" i="2" s="1"/>
  <c r="D115" i="2"/>
  <c r="D116" i="2" s="1"/>
  <c r="C115" i="2"/>
  <c r="C116" i="2" s="1"/>
  <c r="G27" i="2"/>
  <c r="G24" i="2"/>
  <c r="G21" i="2"/>
  <c r="G20" i="2"/>
  <c r="G19" i="2"/>
  <c r="G17" i="2"/>
  <c r="G16" i="2"/>
  <c r="G11" i="2"/>
  <c r="G10" i="2"/>
  <c r="G9" i="2"/>
  <c r="G8" i="2"/>
  <c r="G7" i="2"/>
  <c r="G28" i="2" l="1"/>
  <c r="K100" i="3"/>
  <c r="G115" i="2"/>
  <c r="G116" i="2" l="1"/>
  <c r="H24" i="1"/>
  <c r="G23" i="1"/>
  <c r="F23" i="1"/>
  <c r="E23" i="1"/>
  <c r="D23" i="1"/>
  <c r="G18" i="1"/>
  <c r="F18" i="1"/>
  <c r="E18" i="1"/>
  <c r="D18" i="1"/>
  <c r="H17" i="1"/>
  <c r="H16" i="1"/>
  <c r="H15" i="1"/>
  <c r="H14" i="1"/>
  <c r="G13" i="1"/>
  <c r="F13" i="1"/>
  <c r="E13" i="1"/>
  <c r="D13" i="1"/>
  <c r="H12" i="1"/>
  <c r="H11" i="1"/>
  <c r="H10" i="1"/>
  <c r="H9" i="1"/>
  <c r="H18" i="1" l="1"/>
  <c r="H13" i="1"/>
  <c r="E25" i="1"/>
  <c r="G25" i="1"/>
  <c r="D25" i="1"/>
  <c r="F25" i="1"/>
  <c r="H25" i="1" l="1"/>
  <c r="D26" i="1"/>
  <c r="F26" i="1"/>
  <c r="G26" i="1"/>
  <c r="E26" i="1"/>
  <c r="H26" i="1" l="1"/>
</calcChain>
</file>

<file path=xl/sharedStrings.xml><?xml version="1.0" encoding="utf-8"?>
<sst xmlns="http://schemas.openxmlformats.org/spreadsheetml/2006/main" count="1423" uniqueCount="783">
  <si>
    <t>Olje</t>
  </si>
  <si>
    <t>Gass</t>
  </si>
  <si>
    <t>NGL</t>
  </si>
  <si>
    <t>Sum o.e</t>
  </si>
  <si>
    <t>mill tonn</t>
  </si>
  <si>
    <t>3*</t>
  </si>
  <si>
    <t>7F</t>
  </si>
  <si>
    <t>7A</t>
  </si>
  <si>
    <t>8 og 9</t>
  </si>
  <si>
    <t>Felt</t>
  </si>
  <si>
    <t>Kondensat</t>
  </si>
  <si>
    <r>
      <t>Oljeekv.</t>
    </r>
    <r>
      <rPr>
        <b/>
        <vertAlign val="superscript"/>
        <sz val="9"/>
        <rFont val="Arial"/>
        <family val="2"/>
      </rPr>
      <t>1</t>
    </r>
  </si>
  <si>
    <r>
      <t>Funnår</t>
    </r>
    <r>
      <rPr>
        <b/>
        <vertAlign val="superscript"/>
        <sz val="9"/>
        <rFont val="Arial"/>
        <family val="2"/>
      </rPr>
      <t>2</t>
    </r>
  </si>
  <si>
    <r>
      <t>mill. Sm</t>
    </r>
    <r>
      <rPr>
        <b/>
        <vertAlign val="superscript"/>
        <sz val="9"/>
        <rFont val="Arial"/>
        <family val="2"/>
      </rPr>
      <t>3</t>
    </r>
  </si>
  <si>
    <r>
      <t>mrd. Sm</t>
    </r>
    <r>
      <rPr>
        <b/>
        <vertAlign val="superscript"/>
        <sz val="9"/>
        <rFont val="Arial"/>
        <family val="2"/>
      </rPr>
      <t>3</t>
    </r>
  </si>
  <si>
    <t>mill. tonn</t>
  </si>
  <si>
    <t>Albuskjell</t>
  </si>
  <si>
    <t>Cod</t>
  </si>
  <si>
    <t>Edda</t>
  </si>
  <si>
    <t>Frigg</t>
  </si>
  <si>
    <t>Frøy</t>
  </si>
  <si>
    <t>Lille-Frigg</t>
  </si>
  <si>
    <t>Mime</t>
  </si>
  <si>
    <t>Nordøst Frigg</t>
  </si>
  <si>
    <t>Odin</t>
  </si>
  <si>
    <t>Tommeliten Gamma</t>
  </si>
  <si>
    <t>Vest Ekofisk</t>
  </si>
  <si>
    <t>Øst Frigg</t>
  </si>
  <si>
    <t>ALVE</t>
  </si>
  <si>
    <t>ALVHEIM</t>
  </si>
  <si>
    <t>BALDER</t>
  </si>
  <si>
    <t>BLANE</t>
  </si>
  <si>
    <t>BRAGE</t>
  </si>
  <si>
    <t>DRAUGEN</t>
  </si>
  <si>
    <t>EKOFISK</t>
  </si>
  <si>
    <t>ELDFISK</t>
  </si>
  <si>
    <t>EMBLA</t>
  </si>
  <si>
    <t>ENOCH</t>
  </si>
  <si>
    <t>FRAM</t>
  </si>
  <si>
    <t>GIMLE</t>
  </si>
  <si>
    <t>GJØA</t>
  </si>
  <si>
    <t>GLITNE</t>
  </si>
  <si>
    <t>GRANE</t>
  </si>
  <si>
    <t>GULLFAKS</t>
  </si>
  <si>
    <t>GULLFAKS SØR</t>
  </si>
  <si>
    <t>GUNGNE</t>
  </si>
  <si>
    <t>GYDA</t>
  </si>
  <si>
    <t>HEIMDAL</t>
  </si>
  <si>
    <t>HOD</t>
  </si>
  <si>
    <t>HULDRA</t>
  </si>
  <si>
    <t>JOTUN</t>
  </si>
  <si>
    <t>KRISTIN</t>
  </si>
  <si>
    <t>KVITEBJØRN</t>
  </si>
  <si>
    <t>MIKKEL</t>
  </si>
  <si>
    <t>MORVIN</t>
  </si>
  <si>
    <t>MURCHISON</t>
  </si>
  <si>
    <t>NJORD</t>
  </si>
  <si>
    <t>NORNE</t>
  </si>
  <si>
    <t>ORMEN LANGE</t>
  </si>
  <si>
    <t>OSEBERG</t>
  </si>
  <si>
    <t>OSEBERG SØR</t>
  </si>
  <si>
    <t>OSEBERG ØST</t>
  </si>
  <si>
    <t>REV</t>
  </si>
  <si>
    <t>RINGHORNE ØST</t>
  </si>
  <si>
    <t>SIGYN</t>
  </si>
  <si>
    <t>SKIRNE</t>
  </si>
  <si>
    <t xml:space="preserve"> </t>
  </si>
  <si>
    <t>SNORRE</t>
  </si>
  <si>
    <t>SNØHVIT</t>
  </si>
  <si>
    <t>STATFJORD</t>
  </si>
  <si>
    <t>STATFJORD NORD</t>
  </si>
  <si>
    <t>STATFJORD ØST</t>
  </si>
  <si>
    <t>SYGNA</t>
  </si>
  <si>
    <t>TAMBAR</t>
  </si>
  <si>
    <t>TAMBAR ØST</t>
  </si>
  <si>
    <t>TOR</t>
  </si>
  <si>
    <t>TORDIS</t>
  </si>
  <si>
    <t>TUNE</t>
  </si>
  <si>
    <t>TYRIHANS</t>
  </si>
  <si>
    <t>ULA</t>
  </si>
  <si>
    <t>URD</t>
  </si>
  <si>
    <t>VALE</t>
  </si>
  <si>
    <t>VALHALL</t>
  </si>
  <si>
    <t>VARG</t>
  </si>
  <si>
    <t>VEGA</t>
  </si>
  <si>
    <t>VESLEFRIKK</t>
  </si>
  <si>
    <t>VIGDIS</t>
  </si>
  <si>
    <t>VILJE</t>
  </si>
  <si>
    <t>VISUND</t>
  </si>
  <si>
    <t>VOLUND</t>
  </si>
  <si>
    <t>VOLVE</t>
  </si>
  <si>
    <t>YME</t>
  </si>
  <si>
    <t>YTTERGRYTA</t>
  </si>
  <si>
    <t>ÅSGARD</t>
  </si>
  <si>
    <t>2) Funnår er funnår for den eldste funnbrønnen som inngår i feltet</t>
  </si>
  <si>
    <t>HEIDRUN</t>
  </si>
  <si>
    <t>OSELVAR</t>
  </si>
  <si>
    <t>SLEIPNER VEST</t>
  </si>
  <si>
    <t>SLEIPNER ØST</t>
  </si>
  <si>
    <t>TROLL</t>
  </si>
  <si>
    <t>TRYM</t>
  </si>
  <si>
    <t>SUM</t>
  </si>
  <si>
    <r>
      <t>Funnår</t>
    </r>
    <r>
      <rPr>
        <b/>
        <vertAlign val="superscript"/>
        <sz val="9"/>
        <rFont val="Arial"/>
        <family val="2"/>
      </rPr>
      <t>2)</t>
    </r>
  </si>
  <si>
    <t>Totalt</t>
  </si>
  <si>
    <t>15/3-9</t>
  </si>
  <si>
    <t>1) Tabellen viser forventningsverdier og estimatene er derfor usikre</t>
  </si>
  <si>
    <r>
      <t>2) Omregningsfaktor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er 1,9</t>
    </r>
  </si>
  <si>
    <r>
      <t>mill Sm</t>
    </r>
    <r>
      <rPr>
        <b/>
        <vertAlign val="superscript"/>
        <sz val="11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</si>
  <si>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</si>
  <si>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</si>
  <si>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1) 1,9 er omregningsfaktoren for NGL i tonn til Sm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.</t>
    </r>
  </si>
  <si>
    <t>Total</t>
  </si>
  <si>
    <r>
      <t>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o.e.</t>
    </r>
  </si>
  <si>
    <t>Sum totalt</t>
  </si>
  <si>
    <t xml:space="preserve">Nordsjøen </t>
  </si>
  <si>
    <t>Sum</t>
  </si>
  <si>
    <t xml:space="preserve">Norskehavet </t>
  </si>
  <si>
    <t xml:space="preserve">Barentshavet </t>
  </si>
  <si>
    <t>Felt/field</t>
  </si>
  <si>
    <r>
      <t>Olje 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Oil million Sm</t>
    </r>
    <r>
      <rPr>
        <i/>
        <vertAlign val="superscript"/>
        <sz val="9"/>
        <rFont val="Arial"/>
        <family val="2"/>
      </rPr>
      <t>3</t>
    </r>
  </si>
  <si>
    <r>
      <t>Assosiert væske NGL/Kondensat 
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liquids
million Sm</t>
    </r>
    <r>
      <rPr>
        <i/>
        <vertAlign val="superscript"/>
        <sz val="9"/>
        <rFont val="Arial"/>
        <family val="2"/>
      </rPr>
      <t>3</t>
    </r>
  </si>
  <si>
    <r>
      <t>Assosiert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gas (billion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</si>
  <si>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Fri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Free gas billion Sm</t>
    </r>
    <r>
      <rPr>
        <i/>
        <vertAlign val="superscript"/>
        <sz val="9"/>
        <rFont val="Arial"/>
        <family val="2"/>
      </rPr>
      <t>3</t>
    </r>
  </si>
  <si>
    <t>ALBUSKJELL</t>
  </si>
  <si>
    <t>COD</t>
  </si>
  <si>
    <t>EDDA</t>
  </si>
  <si>
    <t>FRIGG</t>
  </si>
  <si>
    <t>FRØY</t>
  </si>
  <si>
    <t>GAUPE</t>
  </si>
  <si>
    <t>GOLIAT</t>
  </si>
  <si>
    <t>GUDRUN</t>
  </si>
  <si>
    <t>LILLE-FRIGG</t>
  </si>
  <si>
    <t>MARULK</t>
  </si>
  <si>
    <t>MIME</t>
  </si>
  <si>
    <t>NORDØST FRIGG</t>
  </si>
  <si>
    <t>ODIN</t>
  </si>
  <si>
    <t>SKARV</t>
  </si>
  <si>
    <t>TOMMELITEN GAMMA</t>
  </si>
  <si>
    <t>VEST EKOFISK</t>
  </si>
  <si>
    <t>ØST FRIGG</t>
  </si>
  <si>
    <t>Opphavlege reservar</t>
  </si>
  <si>
    <t>Utvinningstillatelse/</t>
  </si>
  <si>
    <r>
      <t>Mill.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o.e.</t>
    </r>
  </si>
  <si>
    <t>Avtalebasert område</t>
  </si>
  <si>
    <t>Statoil Petroleum AS</t>
  </si>
  <si>
    <t>159 B</t>
  </si>
  <si>
    <t>001</t>
  </si>
  <si>
    <t>A/S Norske Shell</t>
  </si>
  <si>
    <t>093</t>
  </si>
  <si>
    <t>ConocoPhillips Skandinavia AS</t>
  </si>
  <si>
    <t>018</t>
  </si>
  <si>
    <t>090</t>
  </si>
  <si>
    <t>Eni Norge AS</t>
  </si>
  <si>
    <t>025</t>
  </si>
  <si>
    <t>050</t>
  </si>
  <si>
    <t>046</t>
  </si>
  <si>
    <t>019 B</t>
  </si>
  <si>
    <t>033</t>
  </si>
  <si>
    <t>HALTENBANKEN VEST</t>
  </si>
  <si>
    <t>134 B</t>
  </si>
  <si>
    <t>038 C</t>
  </si>
  <si>
    <t>072</t>
  </si>
  <si>
    <t xml:space="preserve">SKARV </t>
  </si>
  <si>
    <t>Total E&amp;P Norge AS</t>
  </si>
  <si>
    <t>037</t>
  </si>
  <si>
    <t>065</t>
  </si>
  <si>
    <t>089</t>
  </si>
  <si>
    <t>019</t>
  </si>
  <si>
    <t>036</t>
  </si>
  <si>
    <t>052</t>
  </si>
  <si>
    <t>036 D</t>
  </si>
  <si>
    <r>
      <t xml:space="preserve">Olje
</t>
    </r>
    <r>
      <rPr>
        <i/>
        <sz val="9"/>
        <rFont val="Arial"/>
        <family val="2"/>
      </rPr>
      <t>Oil</t>
    </r>
  </si>
  <si>
    <r>
      <t xml:space="preserve">Gass
</t>
    </r>
    <r>
      <rPr>
        <i/>
        <sz val="9"/>
        <rFont val="Arial"/>
        <family val="2"/>
      </rPr>
      <t>Gas</t>
    </r>
  </si>
  <si>
    <r>
      <t xml:space="preserve">Kond.
</t>
    </r>
    <r>
      <rPr>
        <i/>
        <sz val="9"/>
        <rFont val="Arial"/>
        <family val="2"/>
      </rPr>
      <t>Condensate</t>
    </r>
  </si>
  <si>
    <r>
      <t xml:space="preserve">mill Sm3
</t>
    </r>
    <r>
      <rPr>
        <i/>
        <sz val="9"/>
        <rFont val="Arial"/>
        <family val="2"/>
      </rPr>
      <t>mill Sm3</t>
    </r>
  </si>
  <si>
    <r>
      <t xml:space="preserve">mrd Sm3
</t>
    </r>
    <r>
      <rPr>
        <i/>
        <sz val="9"/>
        <rFont val="Arial"/>
        <family val="2"/>
      </rPr>
      <t>bill Sm3</t>
    </r>
  </si>
  <si>
    <r>
      <t xml:space="preserve">mill tonn
</t>
    </r>
    <r>
      <rPr>
        <i/>
        <sz val="9"/>
        <rFont val="Arial"/>
        <family val="2"/>
      </rPr>
      <t>mill tonn</t>
    </r>
  </si>
  <si>
    <r>
      <t xml:space="preserve">Opprinnelig tilstedeværende ressurser i felt
</t>
    </r>
    <r>
      <rPr>
        <i/>
        <sz val="12"/>
        <rFont val="Arial"/>
        <family val="2"/>
      </rPr>
      <t>Resources originally in-place in fields</t>
    </r>
  </si>
  <si>
    <r>
      <t>NGL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</t>
    </r>
  </si>
  <si>
    <r>
      <t>Reserver</t>
    </r>
    <r>
      <rPr>
        <b/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4)</t>
    </r>
  </si>
  <si>
    <r>
      <t xml:space="preserve"> Reserver inklusiv solgt og levert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Reserves inclusiv sold and delievered volumes</t>
    </r>
    <r>
      <rPr>
        <i/>
        <vertAlign val="superscript"/>
        <sz val="9"/>
        <rFont val="Arial"/>
        <family val="2"/>
      </rPr>
      <t>1)</t>
    </r>
  </si>
  <si>
    <r>
      <t xml:space="preserve">Sum solgt og levert
</t>
    </r>
    <r>
      <rPr>
        <i/>
        <sz val="9"/>
        <rFont val="Arial"/>
        <family val="2"/>
      </rPr>
      <t>Sum sold and delivered</t>
    </r>
  </si>
  <si>
    <t>Felt i produksjon og felt med godkjent plan for utbygging og drift</t>
  </si>
  <si>
    <t>Fields on production and fields with approved development plans</t>
  </si>
  <si>
    <r>
      <t xml:space="preserve">Totalt utvinnbart potensial /
</t>
    </r>
    <r>
      <rPr>
        <b/>
        <i/>
        <sz val="10"/>
        <rFont val="Arial"/>
        <family val="2"/>
      </rPr>
      <t>Total recoverable potential</t>
    </r>
  </si>
  <si>
    <r>
      <t xml:space="preserve">Olje / </t>
    </r>
    <r>
      <rPr>
        <b/>
        <i/>
        <sz val="10"/>
        <rFont val="Arial"/>
        <family val="2"/>
      </rPr>
      <t>Oil</t>
    </r>
  </si>
  <si>
    <r>
      <t>Gass /</t>
    </r>
    <r>
      <rPr>
        <b/>
        <i/>
        <sz val="10"/>
        <rFont val="Arial"/>
        <family val="2"/>
      </rPr>
      <t xml:space="preserve"> Gas</t>
    </r>
  </si>
  <si>
    <r>
      <t xml:space="preserve">Kondensat
</t>
    </r>
    <r>
      <rPr>
        <b/>
        <i/>
        <sz val="10"/>
        <rFont val="Arial"/>
        <family val="2"/>
      </rPr>
      <t>Condensate</t>
    </r>
  </si>
  <si>
    <r>
      <t>mill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/>
    </r>
  </si>
  <si>
    <r>
      <t>mrd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>bill Sm</t>
    </r>
    <r>
      <rPr>
        <i/>
        <vertAlign val="superscript"/>
        <sz val="10"/>
        <rFont val="Arial"/>
        <family val="2"/>
      </rPr>
      <t>3</t>
    </r>
  </si>
  <si>
    <r>
      <t>mill Sm</t>
    </r>
    <r>
      <rPr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/>
    </r>
  </si>
  <si>
    <r>
      <t>Betingede ressurser i felt/</t>
    </r>
    <r>
      <rPr>
        <i/>
        <sz val="11"/>
        <color theme="1"/>
        <rFont val="Calibri"/>
        <family val="2"/>
        <scheme val="minor"/>
      </rPr>
      <t>Contingent resources in fields</t>
    </r>
  </si>
  <si>
    <r>
      <t>Betingede ressurser i funn/</t>
    </r>
    <r>
      <rPr>
        <i/>
        <sz val="11"/>
        <color theme="1"/>
        <rFont val="Calibri"/>
        <family val="2"/>
        <scheme val="minor"/>
      </rPr>
      <t>Contingent resources in discoveries</t>
    </r>
  </si>
  <si>
    <r>
      <t>Uoppdagede ressurser/</t>
    </r>
    <r>
      <rPr>
        <i/>
        <sz val="11"/>
        <color theme="1"/>
        <rFont val="Calibri"/>
        <family val="2"/>
        <scheme val="minor"/>
      </rPr>
      <t>Undiscovered resources</t>
    </r>
  </si>
  <si>
    <t>6507/3-5 S</t>
  </si>
  <si>
    <t>Alve</t>
  </si>
  <si>
    <t>24/6-4 Alvheim</t>
  </si>
  <si>
    <t>Alvheim</t>
  </si>
  <si>
    <t>25/4-10 S</t>
  </si>
  <si>
    <t>25/4-7 Alvheim</t>
  </si>
  <si>
    <t>Balder</t>
  </si>
  <si>
    <t>25/8-10 S Ringhorne</t>
  </si>
  <si>
    <t>25/8-11 Ringhorne</t>
  </si>
  <si>
    <t>25/8-C-20</t>
  </si>
  <si>
    <t>31/4-11</t>
  </si>
  <si>
    <t>Brage</t>
  </si>
  <si>
    <t>31/4-A-1-A</t>
  </si>
  <si>
    <t>31/4-A-30 B</t>
  </si>
  <si>
    <t>2/7-8</t>
  </si>
  <si>
    <t>Eldfisk</t>
  </si>
  <si>
    <t>Fram</t>
  </si>
  <si>
    <t>35/11-7</t>
  </si>
  <si>
    <t>35/11-8 S</t>
  </si>
  <si>
    <t>35/11-B-23-H</t>
  </si>
  <si>
    <t>15/12-19</t>
  </si>
  <si>
    <t>Gaupe</t>
  </si>
  <si>
    <t>34/8-12 S</t>
  </si>
  <si>
    <t>Gimle</t>
  </si>
  <si>
    <t>35/9-2</t>
  </si>
  <si>
    <t>Gjøa</t>
  </si>
  <si>
    <t>36/7-1</t>
  </si>
  <si>
    <t>Goliat</t>
  </si>
  <si>
    <t>7122/7-4 S Klappmys</t>
  </si>
  <si>
    <t>34/10-34 Gullfaks Vest</t>
  </si>
  <si>
    <t>Gullfaks</t>
  </si>
  <si>
    <t>34/10-45 B</t>
  </si>
  <si>
    <t>34/10-45 S</t>
  </si>
  <si>
    <t>34/10-46 A</t>
  </si>
  <si>
    <t>33/12-8 A Skinfaks</t>
  </si>
  <si>
    <t>Gullfaks Sør</t>
  </si>
  <si>
    <t>34/10-17 Rimfaks</t>
  </si>
  <si>
    <t>34/10-37 Gullveig</t>
  </si>
  <si>
    <t>34/10-43 S</t>
  </si>
  <si>
    <t>34/10-44 S Rimfaks Lunde</t>
  </si>
  <si>
    <t>34/10-47 S Gulltopp</t>
  </si>
  <si>
    <t>34/10-49 S Alun</t>
  </si>
  <si>
    <t>34/10-49 S Epidot</t>
  </si>
  <si>
    <t>34/10-K-2 H Gullveig</t>
  </si>
  <si>
    <t>15/9-20 S</t>
  </si>
  <si>
    <t>Gungne</t>
  </si>
  <si>
    <t>2/1-9 Gyda Sør</t>
  </si>
  <si>
    <t>Gyda</t>
  </si>
  <si>
    <t>6507/8-4 Heidrun Nord</t>
  </si>
  <si>
    <t>Heidrun</t>
  </si>
  <si>
    <t>2/11-10 S</t>
  </si>
  <si>
    <t>Hod</t>
  </si>
  <si>
    <t>25/7-3 Jotun</t>
  </si>
  <si>
    <t>Jotun</t>
  </si>
  <si>
    <t>25/8-8 S Jotun</t>
  </si>
  <si>
    <t>6407/7-6</t>
  </si>
  <si>
    <t>Njord</t>
  </si>
  <si>
    <t>6407/7-7S</t>
  </si>
  <si>
    <t>6608/10-4</t>
  </si>
  <si>
    <t>Norne</t>
  </si>
  <si>
    <t>30/6-15 Oseberg Vest</t>
  </si>
  <si>
    <t>Oseberg</t>
  </si>
  <si>
    <t>30/6-17</t>
  </si>
  <si>
    <t>30/6-18 Kappa</t>
  </si>
  <si>
    <t>30/6-26 Gamma Vest</t>
  </si>
  <si>
    <t>30/6-27</t>
  </si>
  <si>
    <t>30/6-9</t>
  </si>
  <si>
    <t>30/9-19</t>
  </si>
  <si>
    <t>30/9-10 Oseberg Sør</t>
  </si>
  <si>
    <t>Oseberg Sør</t>
  </si>
  <si>
    <t>30/9-13 S Oseberg Sør</t>
  </si>
  <si>
    <t>30/9-15 Oseberg Sør</t>
  </si>
  <si>
    <t>30/9-16 K Oseberg Sør</t>
  </si>
  <si>
    <t>30/9-4 S Oseberg Sør</t>
  </si>
  <si>
    <t>30/9-5 S Oseberg Sør</t>
  </si>
  <si>
    <t>30/9-6 Oseberg Sør</t>
  </si>
  <si>
    <t>30/9-7 Oseberg Sør</t>
  </si>
  <si>
    <t>30/9-9 Oseberg Sør</t>
  </si>
  <si>
    <t>30/6-14</t>
  </si>
  <si>
    <t>Oseberg Øst</t>
  </si>
  <si>
    <t>30/6-19 Beta Sadel</t>
  </si>
  <si>
    <t>16/7-7 S</t>
  </si>
  <si>
    <t>Sigyn</t>
  </si>
  <si>
    <t>6507/3-3 Idun</t>
  </si>
  <si>
    <t>Skarv</t>
  </si>
  <si>
    <t>6507/5-3 Snadd</t>
  </si>
  <si>
    <t>25/5-4 Byggve</t>
  </si>
  <si>
    <t>Skirne</t>
  </si>
  <si>
    <t>15/9-B-1</t>
  </si>
  <si>
    <t>Sleipner Vest</t>
  </si>
  <si>
    <t>15/9-17 Loke</t>
  </si>
  <si>
    <t>Sleipner Øst</t>
  </si>
  <si>
    <t>7120/7-1 Askeladd Vest</t>
  </si>
  <si>
    <t>Snøhvit</t>
  </si>
  <si>
    <t>7120/7-2 Askeladd Sentral</t>
  </si>
  <si>
    <t>7120/8-1 Askeladd</t>
  </si>
  <si>
    <t>7120/9-1 Albatross</t>
  </si>
  <si>
    <t>7121/4-2 Snøhvit Nord</t>
  </si>
  <si>
    <t>7121/7-2 Albatross Sør</t>
  </si>
  <si>
    <t>34/7-21 Borg</t>
  </si>
  <si>
    <t>Tordis</t>
  </si>
  <si>
    <t>34/7-22 Tordis Øst</t>
  </si>
  <si>
    <t>34/7-25 S</t>
  </si>
  <si>
    <t>6407/1-3 Tyrihans Nord</t>
  </si>
  <si>
    <t>Tyrihans</t>
  </si>
  <si>
    <t>Urd</t>
  </si>
  <si>
    <t>6608/10-8 Stær</t>
  </si>
  <si>
    <t>6608/10-9 Lerke</t>
  </si>
  <si>
    <t>15/12-20 S</t>
  </si>
  <si>
    <t>Varg</t>
  </si>
  <si>
    <t>35/8-2 Vega</t>
  </si>
  <si>
    <t>Vega</t>
  </si>
  <si>
    <t>30/3-6 S</t>
  </si>
  <si>
    <t>Veslefrikk</t>
  </si>
  <si>
    <t>30/3-7 A</t>
  </si>
  <si>
    <t>30/3-7 B</t>
  </si>
  <si>
    <t>30/3-7 S</t>
  </si>
  <si>
    <t>34/7-23 S</t>
  </si>
  <si>
    <t>Vigdis</t>
  </si>
  <si>
    <t>34/7-34</t>
  </si>
  <si>
    <t>34/8-4 S</t>
  </si>
  <si>
    <t>Visund</t>
  </si>
  <si>
    <t>9/2-3</t>
  </si>
  <si>
    <t>Yme</t>
  </si>
  <si>
    <t>9/2-6 S</t>
  </si>
  <si>
    <t>9/2-7 S</t>
  </si>
  <si>
    <t>9/2-9 S</t>
  </si>
  <si>
    <t>Åsgard</t>
  </si>
  <si>
    <t>25/11-25 S Svalin</t>
  </si>
  <si>
    <t>25/2-17</t>
  </si>
  <si>
    <t>29/6-1</t>
  </si>
  <si>
    <t>30/7-2</t>
  </si>
  <si>
    <t>34/8-13 A</t>
  </si>
  <si>
    <t>6706/12-1</t>
  </si>
  <si>
    <t>6707/10-2 S</t>
  </si>
  <si>
    <r>
      <t xml:space="preserve">Funn
</t>
    </r>
    <r>
      <rPr>
        <i/>
        <sz val="9"/>
        <rFont val="Arial"/>
        <family val="2"/>
      </rPr>
      <t>Discoveries</t>
    </r>
  </si>
  <si>
    <r>
      <t xml:space="preserve">Rapportert inn i felt
</t>
    </r>
    <r>
      <rPr>
        <i/>
        <sz val="9"/>
        <rFont val="Arial"/>
        <family val="2"/>
      </rPr>
      <t>Included in field</t>
    </r>
  </si>
  <si>
    <r>
      <t>Funnår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1</t>
    </r>
  </si>
  <si>
    <r>
      <t xml:space="preserve">Rapportert inn i funn
</t>
    </r>
    <r>
      <rPr>
        <i/>
        <sz val="9"/>
        <rFont val="Arial"/>
        <family val="2"/>
      </rPr>
      <t>Included in discovery</t>
    </r>
  </si>
  <si>
    <t>Oljedirektoratet</t>
  </si>
  <si>
    <t>Feltoversikt / Fields</t>
  </si>
  <si>
    <t>RK 1, 2 &amp; 3-felt: Reserver i felt
Reserves in fields</t>
  </si>
  <si>
    <t>Tilstedeværende ressurser i felt
In-place resources in fields</t>
  </si>
  <si>
    <t>2) Discovery year is designated as the year of discovery for the oldest discovery well in the discovery in question</t>
  </si>
  <si>
    <t xml:space="preserve">1)  Funnår for den eldste funnbrønnen som inngår </t>
  </si>
  <si>
    <t>Estimatene gir en oversikt over hvor mye olje og gass som fantes i reservoarene før produksjonen tok til. Det finnes alternative måter å beregne tilstedeværende ressurser på.</t>
  </si>
  <si>
    <t>The estimates give an overview of how much oil and gas were in the reservoars before production started. There are alternative methods for calculationg in-place resources.</t>
  </si>
  <si>
    <t>1) 1 tonne NGL = 1.9 Sm3 NGL</t>
  </si>
  <si>
    <t>1) The table shows expected values. All estimates are er subject to uncertainties.</t>
  </si>
  <si>
    <r>
      <t>2) 1 tonne NGL = 1.9 Sm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 NGL</t>
    </r>
  </si>
  <si>
    <t>4) Negative remaining reserves due to sales product not reported as original volume.</t>
  </si>
  <si>
    <t>102 C</t>
  </si>
  <si>
    <t>Lundin Norway AS</t>
  </si>
  <si>
    <t>373 S</t>
  </si>
  <si>
    <t>VALEMON</t>
  </si>
  <si>
    <t>VISUND INSIDE</t>
  </si>
  <si>
    <t>34/10-53 A</t>
  </si>
  <si>
    <t>34/10-53 S</t>
  </si>
  <si>
    <t>ATLA</t>
  </si>
  <si>
    <t>BRYNHILD</t>
  </si>
  <si>
    <t>HYME</t>
  </si>
  <si>
    <t>KNARR</t>
  </si>
  <si>
    <t>VISUND SØR</t>
  </si>
  <si>
    <t>Estimatene som oppgis er derfor ikke nødvendigvis sammenlignbare mellom de ulike feltene.</t>
  </si>
  <si>
    <t>30/9-22 Stjerne</t>
  </si>
  <si>
    <t>6608/10-14 S Skuld</t>
  </si>
  <si>
    <t>Skuld</t>
  </si>
  <si>
    <t>6506/12-12 S</t>
  </si>
  <si>
    <t xml:space="preserve">7122/7-3 </t>
  </si>
  <si>
    <t>16/1-7</t>
  </si>
  <si>
    <t>6407/6-7 S Mikkel Sør</t>
  </si>
  <si>
    <t xml:space="preserve">4) Årsaken til negative tall for gjenværende reserver på enkelte felt er at produktet ikke er rapportert under opprinnelige reserver. </t>
  </si>
  <si>
    <t xml:space="preserve">     Dette gjelder produsert NGL og kondensat.</t>
  </si>
  <si>
    <t xml:space="preserve">Totale utvinnbare petroleumsressurser på norsk kontinentalsokkel fordelt per havområde
Original Recoverable Petroleum Resources on the Norwegian Continental Shelf </t>
  </si>
  <si>
    <t>The given estimates are therefore not neccessarily comparible between fields.</t>
  </si>
  <si>
    <t>Olje/Oil</t>
  </si>
  <si>
    <t>Gass/Gas</t>
  </si>
  <si>
    <t>Klasse/Class</t>
  </si>
  <si>
    <t>Betingede ressurser Contingent resources</t>
  </si>
  <si>
    <r>
      <t xml:space="preserve">Reserver </t>
    </r>
    <r>
      <rPr>
        <i/>
        <sz val="11"/>
        <color theme="1"/>
        <rFont val="Calibri"/>
        <family val="2"/>
        <scheme val="minor"/>
      </rPr>
      <t>Reserves</t>
    </r>
  </si>
  <si>
    <r>
      <t>Felt/</t>
    </r>
    <r>
      <rPr>
        <b/>
        <i/>
        <sz val="11"/>
        <rFont val="Arial"/>
        <family val="2"/>
      </rPr>
      <t>Fields</t>
    </r>
  </si>
  <si>
    <r>
      <t>Sum reserver /</t>
    </r>
    <r>
      <rPr>
        <b/>
        <i/>
        <sz val="10"/>
        <rFont val="Arial"/>
        <family val="2"/>
      </rPr>
      <t>Sum reserves</t>
    </r>
  </si>
  <si>
    <r>
      <t>Funn/</t>
    </r>
    <r>
      <rPr>
        <b/>
        <i/>
        <sz val="10"/>
        <rFont val="Arial"/>
        <family val="2"/>
      </rPr>
      <t>Discoveries</t>
    </r>
  </si>
  <si>
    <r>
      <t xml:space="preserve">Sum totale ressurser / </t>
    </r>
    <r>
      <rPr>
        <b/>
        <i/>
        <sz val="10"/>
        <rFont val="Arial"/>
        <family val="2"/>
      </rPr>
      <t>Sum total resources</t>
    </r>
  </si>
  <si>
    <r>
      <t>mrd Sm</t>
    </r>
    <r>
      <rPr>
        <b/>
        <vertAlign val="superscript"/>
        <sz val="11"/>
        <rFont val="Arial"/>
        <family val="2"/>
      </rPr>
      <t xml:space="preserve">3 </t>
    </r>
    <r>
      <rPr>
        <b/>
        <i/>
        <sz val="11"/>
        <rFont val="Arial"/>
        <family val="2"/>
      </rPr>
      <t>bill Sm</t>
    </r>
    <r>
      <rPr>
        <b/>
        <i/>
        <vertAlign val="superscript"/>
        <sz val="11"/>
        <rFont val="Arial"/>
        <family val="2"/>
      </rPr>
      <t>3</t>
    </r>
  </si>
  <si>
    <r>
      <t xml:space="preserve">Sum gjenværende ressurser / </t>
    </r>
    <r>
      <rPr>
        <b/>
        <i/>
        <sz val="10"/>
        <rFont val="Arial"/>
        <family val="2"/>
      </rPr>
      <t>Remaining resources</t>
    </r>
  </si>
  <si>
    <r>
      <t xml:space="preserve">Uoppdagede ressurser         </t>
    </r>
    <r>
      <rPr>
        <i/>
        <sz val="11"/>
        <color theme="1"/>
        <rFont val="Calibri"/>
        <family val="2"/>
        <scheme val="minor"/>
      </rPr>
      <t>Undiscovered resources</t>
    </r>
  </si>
  <si>
    <t xml:space="preserve">2) Discovery year is designated as the year of discovery for </t>
  </si>
  <si>
    <t xml:space="preserve">   the oldest discovery well in the discovery in question</t>
  </si>
  <si>
    <t xml:space="preserve">1) Discovery year is designated as the year of discovery for the oldest discovery well in the discovery in </t>
  </si>
  <si>
    <t xml:space="preserve">    question</t>
  </si>
  <si>
    <r>
      <t xml:space="preserve">* inkluderer reserver fra funn/ </t>
    </r>
    <r>
      <rPr>
        <i/>
        <sz val="11"/>
        <color theme="1"/>
        <rFont val="Calibri"/>
        <family val="2"/>
        <scheme val="minor"/>
      </rPr>
      <t>include reserves from discoveries</t>
    </r>
  </si>
  <si>
    <r>
      <t>Ressurser i prospekter, prospektmulighet og ikke kartlagte ressurser/</t>
    </r>
    <r>
      <rPr>
        <b/>
        <i/>
        <sz val="10"/>
        <rFont val="Arial"/>
        <family val="2"/>
      </rPr>
      <t xml:space="preserve"> Resources in prospects, leads and unmapped prospects</t>
    </r>
  </si>
  <si>
    <t xml:space="preserve">SLEIPNER VEST </t>
  </si>
  <si>
    <t>4) Heidrun omfatter Tjeldbergodden</t>
  </si>
  <si>
    <t>4) Heidrun includes Tjeldbergodden</t>
  </si>
  <si>
    <t>5) Troll omfatter TOGI</t>
  </si>
  <si>
    <t>5) Troll includes TOGI</t>
  </si>
  <si>
    <t>ISLAY</t>
  </si>
  <si>
    <t>BØYLA</t>
  </si>
  <si>
    <t>EDVARD GRIEG</t>
  </si>
  <si>
    <t>JETTE</t>
  </si>
  <si>
    <t>MARTIN LINGE</t>
  </si>
  <si>
    <t>SKULD</t>
  </si>
  <si>
    <t>SVALIN</t>
  </si>
  <si>
    <t>2/12-1 MJØLNER</t>
  </si>
  <si>
    <t>30/6-28 S</t>
  </si>
  <si>
    <t>6507/3-9 S</t>
  </si>
  <si>
    <t>Total E &amp; P Norge AS</t>
  </si>
  <si>
    <r>
      <t>MARTIN LINGE</t>
    </r>
    <r>
      <rPr>
        <vertAlign val="superscript"/>
        <sz val="9"/>
        <rFont val="Arial"/>
        <family val="2"/>
      </rPr>
      <t>1)</t>
    </r>
  </si>
  <si>
    <t>34/3-3 S</t>
  </si>
  <si>
    <t>Knarr</t>
  </si>
  <si>
    <t>Martin Linge</t>
  </si>
  <si>
    <t>Svalin</t>
  </si>
  <si>
    <t>35/11-2 Vega Sør</t>
  </si>
  <si>
    <t>30/11-8 A</t>
  </si>
  <si>
    <t>6407/6-6 Mikkel Sør</t>
  </si>
  <si>
    <t xml:space="preserve">    This applies to produced NGL and condensate</t>
  </si>
  <si>
    <r>
      <t xml:space="preserve">Sum betingede ressurser i felt                          </t>
    </r>
    <r>
      <rPr>
        <b/>
        <i/>
        <sz val="10"/>
        <rFont val="Arial"/>
        <family val="2"/>
      </rPr>
      <t xml:space="preserve">Sum contingent resources in fields </t>
    </r>
  </si>
  <si>
    <r>
      <t xml:space="preserve">Sum betingede ressurser i funn                       </t>
    </r>
    <r>
      <rPr>
        <b/>
        <i/>
        <sz val="10"/>
        <rFont val="Arial"/>
        <family val="2"/>
      </rPr>
      <t>Sum contingent resources in discoveries</t>
    </r>
  </si>
  <si>
    <r>
      <t>Reserver*/</t>
    </r>
    <r>
      <rPr>
        <i/>
        <sz val="11"/>
        <color theme="1"/>
        <rFont val="Calibri"/>
        <family val="2"/>
        <scheme val="minor"/>
      </rPr>
      <t>Reserves</t>
    </r>
  </si>
  <si>
    <r>
      <t>MARTIN LINGE</t>
    </r>
    <r>
      <rPr>
        <vertAlign val="superscript"/>
        <sz val="9"/>
        <rFont val="Arial"/>
        <family val="2"/>
      </rPr>
      <t>3)</t>
    </r>
  </si>
  <si>
    <t>Yttergryta</t>
  </si>
  <si>
    <t>FRAM H-NORD</t>
  </si>
  <si>
    <t>AASTA HANSTEEN</t>
  </si>
  <si>
    <r>
      <t>AASTA HANSTEEN</t>
    </r>
    <r>
      <rPr>
        <vertAlign val="superscript"/>
        <sz val="9"/>
        <rFont val="Arial"/>
        <family val="2"/>
      </rPr>
      <t>1)</t>
    </r>
  </si>
  <si>
    <t>GINA KROG</t>
  </si>
  <si>
    <t>Glitne</t>
  </si>
  <si>
    <t>Wintershall Norge AS</t>
  </si>
  <si>
    <t>2008</t>
  </si>
  <si>
    <t>Aasta Hansteen</t>
  </si>
  <si>
    <t>Gudrun</t>
  </si>
  <si>
    <t>34/10-46 S</t>
  </si>
  <si>
    <t>34/10-A-8</t>
  </si>
  <si>
    <t>Ivar Aasen</t>
  </si>
  <si>
    <t>30/9-20 S</t>
  </si>
  <si>
    <t>34/8-15 S</t>
  </si>
  <si>
    <t>IVAR AASEN</t>
  </si>
  <si>
    <t>Kond./Cond.</t>
  </si>
  <si>
    <r>
      <t>HEIDRUN</t>
    </r>
    <r>
      <rPr>
        <vertAlign val="superscript"/>
        <sz val="9"/>
        <rFont val="Arial"/>
        <family val="2"/>
      </rPr>
      <t>4)</t>
    </r>
  </si>
  <si>
    <r>
      <t>TROLL</t>
    </r>
    <r>
      <rPr>
        <vertAlign val="superscript"/>
        <sz val="9"/>
        <rFont val="Arial"/>
        <family val="2"/>
      </rPr>
      <t>5)</t>
    </r>
  </si>
  <si>
    <r>
      <t>AASTA HANSTEEN</t>
    </r>
    <r>
      <rPr>
        <vertAlign val="superscript"/>
        <sz val="9"/>
        <rFont val="Arial"/>
        <family val="2"/>
      </rPr>
      <t>3)</t>
    </r>
  </si>
  <si>
    <r>
      <t>mrd Sm</t>
    </r>
    <r>
      <rPr>
        <b/>
        <vertAlign val="superscript"/>
        <sz val="10"/>
        <rFont val="Arial"/>
        <family val="2"/>
      </rPr>
      <t xml:space="preserve">3  </t>
    </r>
    <r>
      <rPr>
        <b/>
        <i/>
        <sz val="10"/>
        <rFont val="Arial"/>
        <family val="2"/>
      </rPr>
      <t>bill Sm</t>
    </r>
    <r>
      <rPr>
        <b/>
        <i/>
        <vertAlign val="superscript"/>
        <sz val="10"/>
        <rFont val="Arial"/>
        <family val="2"/>
      </rPr>
      <t>3</t>
    </r>
  </si>
  <si>
    <r>
      <t>Discovery</t>
    </r>
    <r>
      <rPr>
        <i/>
        <vertAlign val="superscript"/>
        <sz val="9"/>
        <rFont val="Arial"/>
        <family val="2"/>
      </rPr>
      <t>1)</t>
    </r>
  </si>
  <si>
    <t>3) Funnår er funnår for den eldste funnbrønnen som inngår</t>
  </si>
  <si>
    <r>
      <t>2) 1,9 er omregningsfaktoren for NGL i tonn til Sm</t>
    </r>
    <r>
      <rPr>
        <vertAlign val="superscript"/>
        <sz val="10"/>
        <rFont val="Arial"/>
        <family val="2"/>
      </rPr>
      <t>3</t>
    </r>
  </si>
  <si>
    <t>1) Navn i parantes er ikke offisielle funn navn</t>
  </si>
  <si>
    <r>
      <t>Sum o.e</t>
    </r>
    <r>
      <rPr>
        <b/>
        <vertAlign val="superscript"/>
        <sz val="9"/>
        <rFont val="Arial"/>
        <family val="2"/>
      </rPr>
      <t>2</t>
    </r>
  </si>
  <si>
    <t>1) Names in brackets are not official discovery name</t>
  </si>
  <si>
    <r>
      <t>2)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</si>
  <si>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t>3) Discovery year is designated as the year of discovery for  the oldest discovery well in the discovery in question</t>
  </si>
  <si>
    <r>
      <t>Funnår</t>
    </r>
    <r>
      <rPr>
        <b/>
        <vertAlign val="superscript"/>
        <sz val="9"/>
        <rFont val="Arial"/>
        <family val="2"/>
      </rPr>
      <t xml:space="preserve">3)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3)</t>
    </r>
  </si>
  <si>
    <t>1) Navn i parantes er  ikke offisielle funn navn</t>
  </si>
  <si>
    <r>
      <t>2) 1,9 er omregningsfaktoren for NGL i tonn til Sm</t>
    </r>
    <r>
      <rPr>
        <vertAlign val="superscript"/>
        <sz val="9"/>
        <rFont val="Arial"/>
        <family val="2"/>
      </rPr>
      <t>3</t>
    </r>
  </si>
  <si>
    <t xml:space="preserve">3) Funnår er funnår for den eldste funnbrønnen som inngår </t>
  </si>
  <si>
    <t>1) Names in brackets are not official discovery names</t>
  </si>
  <si>
    <t>6507/3-8 (Gjøk)</t>
  </si>
  <si>
    <t>34/4-11 (Beta)</t>
  </si>
  <si>
    <t>6506/9-2 S (Fogelberg)</t>
  </si>
  <si>
    <t>6705/10-1 (Asterix)</t>
  </si>
  <si>
    <t>7122/6-1 (Tornerose)</t>
  </si>
  <si>
    <t>34/6-2 S (Garantiana)</t>
  </si>
  <si>
    <t>35/9-7 (Skarfjell)</t>
  </si>
  <si>
    <t>1) Names in brackets are not official  discovery names</t>
  </si>
  <si>
    <t>3) Discovery year is designated as the year of discovery for the oldest discovery well in the discovery in question</t>
  </si>
  <si>
    <r>
      <t>Funn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</t>
    </r>
    <r>
      <rPr>
        <i/>
        <vertAlign val="superscript"/>
        <sz val="9"/>
        <rFont val="Arial"/>
        <family val="2"/>
      </rPr>
      <t>1)</t>
    </r>
  </si>
  <si>
    <r>
      <t>Funn</t>
    </r>
    <r>
      <rPr>
        <b/>
        <vertAlign val="superscript"/>
        <sz val="9"/>
        <rFont val="Arial"/>
        <family val="2"/>
      </rPr>
      <t>1)</t>
    </r>
  </si>
  <si>
    <t>Huldra</t>
  </si>
  <si>
    <t>Murchison</t>
  </si>
  <si>
    <t>FRAM H- NORD</t>
  </si>
  <si>
    <t>3) 33/9-6 Delta har avsluttet prøveproduksjonen</t>
  </si>
  <si>
    <t>028 B</t>
  </si>
  <si>
    <r>
      <t>HANZ</t>
    </r>
    <r>
      <rPr>
        <vertAlign val="superscript"/>
        <sz val="9"/>
        <rFont val="Arial"/>
        <family val="2"/>
      </rPr>
      <t>1)</t>
    </r>
  </si>
  <si>
    <r>
      <t>HANZ</t>
    </r>
    <r>
      <rPr>
        <vertAlign val="superscript"/>
        <sz val="9"/>
        <rFont val="Arial"/>
        <family val="2"/>
      </rPr>
      <t>3)</t>
    </r>
  </si>
  <si>
    <t>25/7-5</t>
  </si>
  <si>
    <t>34/10-52 A</t>
  </si>
  <si>
    <t>34/10-52 B</t>
  </si>
  <si>
    <t>33/12-8 S Skinfaks</t>
  </si>
  <si>
    <t>34/8-17 S</t>
  </si>
  <si>
    <t>34/8-13 S</t>
  </si>
  <si>
    <t>30/11-8 S (Krafla)</t>
  </si>
  <si>
    <t>7/11-7</t>
  </si>
  <si>
    <t>Tabeller:</t>
  </si>
  <si>
    <t>FLYNDRE</t>
  </si>
  <si>
    <t>HANZ</t>
  </si>
  <si>
    <t>ODs Ressursklassifisering</t>
  </si>
  <si>
    <t>3) 33/9-6 Delta has completed the test production</t>
  </si>
  <si>
    <t>JOHAN SVERDRUP</t>
  </si>
  <si>
    <t>475 BS</t>
  </si>
  <si>
    <r>
      <t>JOHAN SVERDRUP</t>
    </r>
    <r>
      <rPr>
        <vertAlign val="superscript"/>
        <sz val="9"/>
        <rFont val="Arial"/>
        <family val="2"/>
      </rPr>
      <t>1)</t>
    </r>
  </si>
  <si>
    <t>25/8-1 Forseti</t>
  </si>
  <si>
    <t>30/9-27 S (Parkes)</t>
  </si>
  <si>
    <t>30/6-29 S (Alpha Nord Cook)</t>
  </si>
  <si>
    <t>6608/10-11 S (Trost)</t>
  </si>
  <si>
    <t>Valemon</t>
  </si>
  <si>
    <t>34/10-54 A</t>
  </si>
  <si>
    <t>34/10-54 S</t>
  </si>
  <si>
    <t>6506/9-3 (Smørbukk Nord)</t>
  </si>
  <si>
    <t>7220/7-3 S (Drivis)</t>
  </si>
  <si>
    <t>30/11-9 A (Askja Øst)</t>
  </si>
  <si>
    <t>30/11-9 S (Askja)</t>
  </si>
  <si>
    <t>7120/12-3 (Alke Nord)</t>
  </si>
  <si>
    <t>7120/12-2 (Alke Sør)</t>
  </si>
  <si>
    <t>7324/8-1 Wisting</t>
  </si>
  <si>
    <t>Repsol Norge AS</t>
  </si>
  <si>
    <t>Engie E&amp;P Norge AS</t>
  </si>
  <si>
    <t>Total E&amp;P UK Ltd</t>
  </si>
  <si>
    <r>
      <t>JOHAN SVERDRUP</t>
    </r>
    <r>
      <rPr>
        <vertAlign val="superscript"/>
        <sz val="9"/>
        <rFont val="Arial"/>
        <family val="2"/>
      </rPr>
      <t>3)</t>
    </r>
  </si>
  <si>
    <t>Tor</t>
  </si>
  <si>
    <t>MARIA</t>
  </si>
  <si>
    <t>25/2-10 S (Frigg-GammaDelta)</t>
  </si>
  <si>
    <r>
      <t>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mill Sm</t>
    </r>
    <r>
      <rPr>
        <i/>
        <vertAlign val="superscript"/>
        <sz val="9"/>
        <rFont val="Arial"/>
        <family val="2"/>
      </rPr>
      <t>3</t>
    </r>
  </si>
  <si>
    <r>
      <t>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bill Sm</t>
    </r>
    <r>
      <rPr>
        <i/>
        <vertAlign val="superscript"/>
        <sz val="9"/>
        <rFont val="Arial"/>
        <family val="2"/>
      </rPr>
      <t>3</t>
    </r>
  </si>
  <si>
    <t>I produksjon /Producing</t>
  </si>
  <si>
    <r>
      <t xml:space="preserve">Godkjent for utvinning / </t>
    </r>
    <r>
      <rPr>
        <i/>
        <sz val="10"/>
        <rFont val="Arial"/>
        <family val="2"/>
      </rPr>
      <t>Approved for production</t>
    </r>
  </si>
  <si>
    <r>
      <t xml:space="preserve">Besluttet for utvinning / </t>
    </r>
    <r>
      <rPr>
        <i/>
        <sz val="10"/>
        <rFont val="Arial"/>
        <family val="2"/>
      </rPr>
      <t>Decided for production</t>
    </r>
  </si>
  <si>
    <r>
      <t xml:space="preserve">Utvinning i avklaringsfase / </t>
    </r>
    <r>
      <rPr>
        <i/>
        <sz val="10"/>
        <rFont val="Arial"/>
        <family val="2"/>
      </rPr>
      <t xml:space="preserve">Production in clarification phase </t>
    </r>
  </si>
  <si>
    <r>
      <t xml:space="preserve">Utvinning ikke evaluert                                     </t>
    </r>
    <r>
      <rPr>
        <i/>
        <sz val="10"/>
        <rFont val="Arial"/>
        <family val="2"/>
      </rPr>
      <t>Production not evaluated</t>
    </r>
  </si>
  <si>
    <t>Volve</t>
  </si>
  <si>
    <t>Jette</t>
  </si>
  <si>
    <r>
      <t xml:space="preserve">Produsert og solgt fra nedstengde felt
</t>
    </r>
    <r>
      <rPr>
        <i/>
        <sz val="10"/>
        <rFont val="Arial"/>
        <family val="2"/>
      </rPr>
      <t>Sum fields with ceased production</t>
    </r>
  </si>
  <si>
    <r>
      <t xml:space="preserve">Produsert og solgt fra felt i produksjon
</t>
    </r>
    <r>
      <rPr>
        <i/>
        <sz val="9"/>
        <rFont val="Arial"/>
        <family val="2"/>
      </rPr>
      <t>Sum production from producing fields</t>
    </r>
  </si>
  <si>
    <t>1/9-1 TOMMELITEN ALPHA</t>
  </si>
  <si>
    <t>15/5-2 EIRIN</t>
  </si>
  <si>
    <t>16/1-12 (Rolvsnes)</t>
  </si>
  <si>
    <t>2/4-21 (King Lear)</t>
  </si>
  <si>
    <t>2/5-3 (Sørøst Tor)</t>
  </si>
  <si>
    <t>24/9-10 S (Caterpillar)</t>
  </si>
  <si>
    <t>25/11-27</t>
  </si>
  <si>
    <t>25/2-5 LILLE FRØY</t>
  </si>
  <si>
    <t>25/5-9 (Trell)</t>
  </si>
  <si>
    <t>25/8-4 (D-struktur)</t>
  </si>
  <si>
    <t>30/5-3 S (Corvus)</t>
  </si>
  <si>
    <t>31/7-1 (Brasse)</t>
  </si>
  <si>
    <t>34/11-2 S (Nøkken)</t>
  </si>
  <si>
    <t>34/12-1 (Afrodite)</t>
  </si>
  <si>
    <t>35/2-1 (Peon)</t>
  </si>
  <si>
    <t>6406/2-7 (Erlend)</t>
  </si>
  <si>
    <t>6407/7-8 (Noatun)</t>
  </si>
  <si>
    <t>6506/11-2 (Lange)</t>
  </si>
  <si>
    <t>6506/12-3 (Lysing)</t>
  </si>
  <si>
    <t>6507/11-6 SIGRID</t>
  </si>
  <si>
    <t>6507/3-7 (Idun Nord)</t>
  </si>
  <si>
    <t>6507/7-13</t>
  </si>
  <si>
    <t>6607/12-2 S (Alve Nord)</t>
  </si>
  <si>
    <t>16/1-26 S</t>
  </si>
  <si>
    <t>16/2-3 (Ragnarock)</t>
  </si>
  <si>
    <t>16/2-4</t>
  </si>
  <si>
    <t>16/2-5</t>
  </si>
  <si>
    <t>2/4-17 TJALVE</t>
  </si>
  <si>
    <t>25/2-18 S (Langfjellet)</t>
  </si>
  <si>
    <t>30/11-14 (Slemmestad)</t>
  </si>
  <si>
    <t>35/10-2</t>
  </si>
  <si>
    <t>35/11-18 (Syrah)</t>
  </si>
  <si>
    <t>36/7-4 (Cara)</t>
  </si>
  <si>
    <t>6406/12-4 S (Boomerang)</t>
  </si>
  <si>
    <t>6406/9-1 LINNORM</t>
  </si>
  <si>
    <t>6407/2-5 S (Nona)</t>
  </si>
  <si>
    <t>6407/2-6 S (Flyndretind)</t>
  </si>
  <si>
    <t>6407/7-9 A</t>
  </si>
  <si>
    <t>6407/7-9 S</t>
  </si>
  <si>
    <t>6706/11-2 (Gymir)</t>
  </si>
  <si>
    <t>6706/12-3 (Roald Rygg)</t>
  </si>
  <si>
    <t>6706/6-1 (Hvitveis)</t>
  </si>
  <si>
    <t>6707/10-3 S (Ivory)</t>
  </si>
  <si>
    <t>7121/5-2 (Snøhvit Beta)</t>
  </si>
  <si>
    <t>BYRDING</t>
  </si>
  <si>
    <t>UTGARD</t>
  </si>
  <si>
    <t>Aker BP ASA</t>
  </si>
  <si>
    <t>34/10-C-18 A</t>
  </si>
  <si>
    <t>33/12-9 S (Skinfaks Sør)</t>
  </si>
  <si>
    <t>Hyme</t>
  </si>
  <si>
    <t>6407/8-5 A</t>
  </si>
  <si>
    <t>30/4-3 S</t>
  </si>
  <si>
    <t>6608/10-15 (Svale Nord)</t>
  </si>
  <si>
    <t>30/11-5 (Steinbit)</t>
  </si>
  <si>
    <t>30/11-10 (Krafla Nord)</t>
  </si>
  <si>
    <t>30/11-11 S (Madam Felle)</t>
  </si>
  <si>
    <t>30/11-12 S (Askja Sørøst)</t>
  </si>
  <si>
    <t>30/11-13 (Beerenberg)</t>
  </si>
  <si>
    <t>30/11-14 B (Haraldsplass)</t>
  </si>
  <si>
    <t>6406/12-3 A (Bue)</t>
  </si>
  <si>
    <t>2/4-23 S (Julius)</t>
  </si>
  <si>
    <t>2015</t>
  </si>
  <si>
    <t>090 B</t>
  </si>
  <si>
    <t xml:space="preserve">     30/11-5 (Steinbit) - funnår 1997</t>
  </si>
  <si>
    <t xml:space="preserve">     30/11-8 A - funnår 2011</t>
  </si>
  <si>
    <t xml:space="preserve">     30/11-9 A (Askja Øst) - funnår 2014</t>
  </si>
  <si>
    <t xml:space="preserve">     30/11-10 (Krafla Nord) - inkluderer ressurser i RK 7F - funnår 2014</t>
  </si>
  <si>
    <t xml:space="preserve">     30/11-12 S (Askja Sørøst) - funnår 2016</t>
  </si>
  <si>
    <t xml:space="preserve">     30/11-13 (Beerenberg) - funnår 2016</t>
  </si>
  <si>
    <t xml:space="preserve">     30/11-14 (Slemmestad) - funnår 2016</t>
  </si>
  <si>
    <t xml:space="preserve">     30/11-14 B (Haraldsplass) - funnår 2016</t>
  </si>
  <si>
    <t xml:space="preserve">     30/11-5 (Steinbit) - discovery year 1997</t>
  </si>
  <si>
    <t xml:space="preserve">     30/11-8 A - discovery year 2011</t>
  </si>
  <si>
    <t xml:space="preserve">     30/11-9 A (Askja Øst) - discovery year 2014</t>
  </si>
  <si>
    <t xml:space="preserve">     30/11-9 S (Askja) - discovery year 2013</t>
  </si>
  <si>
    <t xml:space="preserve">     30/11-10 (Krafla Nord) - includes resources in RC 7F - discovery year 2014</t>
  </si>
  <si>
    <t xml:space="preserve">     30/11-12 S (Askja Sørøst) - discovery year 2016</t>
  </si>
  <si>
    <t xml:space="preserve">     30/11-13 (Beerenberg) - discovery year 2016</t>
  </si>
  <si>
    <t xml:space="preserve">     30/11-14 (Slemmestad) - discovery year 2016</t>
  </si>
  <si>
    <t xml:space="preserve">     30/11-14 B (Haraldsplass) - discovery year 2016</t>
  </si>
  <si>
    <r>
      <t>UTGARD</t>
    </r>
    <r>
      <rPr>
        <vertAlign val="superscript"/>
        <sz val="9"/>
        <rFont val="Arial"/>
        <family val="2"/>
      </rPr>
      <t>3)</t>
    </r>
  </si>
  <si>
    <t>RK 4F: Ressurser i funn i avklaringsfase
Resources in clarification phase</t>
  </si>
  <si>
    <t>Funn</t>
  </si>
  <si>
    <r>
      <t>Sum o.e</t>
    </r>
    <r>
      <rPr>
        <b/>
        <vertAlign val="superscript"/>
        <sz val="9"/>
        <rFont val="Arial"/>
        <family val="2"/>
      </rPr>
      <t>1</t>
    </r>
  </si>
  <si>
    <r>
      <t>Funnår</t>
    </r>
    <r>
      <rPr>
        <b/>
        <vertAlign val="superscript"/>
        <sz val="9"/>
        <rFont val="Arial"/>
        <family val="2"/>
      </rPr>
      <t xml:space="preserve">2)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2)</t>
    </r>
  </si>
  <si>
    <t>Discovery</t>
  </si>
  <si>
    <r>
      <t>1) 1,9 er omregningsfaktoren for NGL i tonn til Sm</t>
    </r>
    <r>
      <rPr>
        <vertAlign val="superscript"/>
        <sz val="10"/>
        <rFont val="Arial"/>
        <family val="2"/>
      </rPr>
      <t>3</t>
    </r>
  </si>
  <si>
    <t>2) Funnår for den eldste funnbrønn som inngår</t>
  </si>
  <si>
    <r>
      <t>1)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</si>
  <si>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t>2) Discovery year is designated as the year of discovery for  the oldest discovery well in the discovery in question</t>
  </si>
  <si>
    <t>Faroe Petroleum Norge AS</t>
  </si>
  <si>
    <r>
      <t>UTGARD</t>
    </r>
    <r>
      <rPr>
        <vertAlign val="superscript"/>
        <sz val="9"/>
        <rFont val="Arial"/>
        <family val="2"/>
      </rPr>
      <t>1)</t>
    </r>
  </si>
  <si>
    <t>Talisman Sinopec North Sea Limited</t>
  </si>
  <si>
    <t>7324/7-2 (Hanssen)</t>
  </si>
  <si>
    <t>6506/12-1 SMØRBUKK</t>
  </si>
  <si>
    <t>6506/12-3 SMØRBUKK SØR</t>
  </si>
  <si>
    <r>
      <t>33/9-6 Delta</t>
    </r>
    <r>
      <rPr>
        <vertAlign val="superscript"/>
        <sz val="9"/>
        <color theme="1"/>
        <rFont val="Arial"/>
        <family val="2"/>
      </rPr>
      <t>3)</t>
    </r>
  </si>
  <si>
    <r>
      <t xml:space="preserve">Utvinning ikke evaluert                                       </t>
    </r>
    <r>
      <rPr>
        <i/>
        <sz val="10"/>
        <rFont val="Arial"/>
        <family val="2"/>
      </rPr>
      <t>Production not evaluated</t>
    </r>
  </si>
  <si>
    <r>
      <t>Produsert mengde/</t>
    </r>
    <r>
      <rPr>
        <i/>
        <sz val="10"/>
        <rFont val="Arial"/>
        <family val="2"/>
      </rPr>
      <t>Produced</t>
    </r>
  </si>
  <si>
    <r>
      <t>Ressursklasse /</t>
    </r>
    <r>
      <rPr>
        <i/>
        <sz val="10"/>
        <rFont val="Arial"/>
        <family val="2"/>
      </rPr>
      <t xml:space="preserve"> Resource Class</t>
    </r>
  </si>
  <si>
    <r>
      <t>Produsert mengde/</t>
    </r>
    <r>
      <rPr>
        <i/>
        <sz val="11"/>
        <color theme="1"/>
        <rFont val="Calibri"/>
        <family val="2"/>
        <scheme val="minor"/>
      </rPr>
      <t>Produced</t>
    </r>
  </si>
  <si>
    <r>
      <t>Utvinning sannsynlig, men uavklart                Production</t>
    </r>
    <r>
      <rPr>
        <i/>
        <sz val="10"/>
        <rFont val="Arial"/>
        <family val="2"/>
      </rPr>
      <t xml:space="preserve"> likely, but not resolved</t>
    </r>
  </si>
  <si>
    <t>* Inkluderer ressursklassene 1, 2 og 3/ includes resource classes 1, 2 and 3</t>
  </si>
  <si>
    <r>
      <t xml:space="preserve">Kode         </t>
    </r>
    <r>
      <rPr>
        <b/>
        <i/>
        <sz val="9"/>
        <rFont val="Arial"/>
        <family val="2"/>
      </rPr>
      <t>Code</t>
    </r>
  </si>
  <si>
    <t>Ressursklasse/Resource Class</t>
  </si>
  <si>
    <r>
      <t xml:space="preserve">Produsert og solgt fra felt der produksjonen er avsluttet og fra
felt i produksjon. (Ressursklasse 0)
</t>
    </r>
    <r>
      <rPr>
        <i/>
        <sz val="12"/>
        <rFont val="Arial"/>
        <family val="2"/>
      </rPr>
      <t>Historical production from fields where production is ceased 
and from fields in production. (Resource Class 0)</t>
    </r>
  </si>
  <si>
    <r>
      <t xml:space="preserve">Reserver i felt. (Ressursklasse 1, 2 og 3)
</t>
    </r>
    <r>
      <rPr>
        <i/>
        <sz val="12"/>
        <rFont val="Arial"/>
        <family val="2"/>
      </rPr>
      <t>Reserves in fields.  (Resource Classes 1, 2 and 3)</t>
    </r>
  </si>
  <si>
    <r>
      <t xml:space="preserve">Reserver i funn der rettighetshaverne har besluttet utvinning  (Ressursklasse 3F)
</t>
    </r>
    <r>
      <rPr>
        <i/>
        <sz val="12"/>
        <rFont val="Arial"/>
        <family val="2"/>
      </rPr>
      <t xml:space="preserve">Original recoverable and remaining reserves in discoveries  which the licensees have decided for production (Resource Class 3F) </t>
    </r>
  </si>
  <si>
    <r>
      <t xml:space="preserve">Ressurser i funn i avklaringsfase (Ressursklasse 4F)
</t>
    </r>
    <r>
      <rPr>
        <i/>
        <sz val="12"/>
        <rFont val="Arial"/>
        <family val="2"/>
      </rPr>
      <t>Resources in clarification phase (Resource Class 4F)</t>
    </r>
  </si>
  <si>
    <r>
      <t xml:space="preserve">Ressurser i funn der utvinning er sannsynlig, men uavklart (Ressursklasse 5F)
</t>
    </r>
    <r>
      <rPr>
        <i/>
        <sz val="12"/>
        <rFont val="Arial"/>
        <family val="2"/>
      </rPr>
      <t>Resources in discoveries where development is likely but not resolved (Resource Class 5F)</t>
    </r>
  </si>
  <si>
    <r>
      <t xml:space="preserve">Ressurser i funn hvor utvinning ikke er evaluert (Ressursklasse 7F)
</t>
    </r>
    <r>
      <rPr>
        <i/>
        <sz val="12"/>
        <rFont val="Arial"/>
        <family val="2"/>
      </rPr>
      <t>Resources in discoveries where production is not evaluated
(Resource Class 7F)</t>
    </r>
  </si>
  <si>
    <t>Produsert mengde
Produced</t>
  </si>
  <si>
    <t>RK 3F: Reserver i funn der rettighetshaverne har besluttet utvinning</t>
  </si>
  <si>
    <t>Original recoverable and remaining reserves in discoveries which the licensees have decided for production</t>
  </si>
  <si>
    <t>RK 5F: Ressurser i funn der utvinning er sannsynlig, men uavklart
Resources in discoveries where production is likely but not resolved</t>
  </si>
  <si>
    <t>RK 7F: Ressurser i nye funn  hvor utvinning ikke er evaluert
Resources in new discoveries where production is not evaluated</t>
  </si>
  <si>
    <t>Totale utvinnbare petroleumsressurser på norsk kontinentalsokkel fordelt på ressursklasser</t>
  </si>
  <si>
    <t>Original Recoverable Petroleum Resources on the Norwegian Continental Shelf split on resource classes</t>
  </si>
  <si>
    <t>Utvinning ikke evaluert (RK 7A)/Production not evaluated (RC 7A)</t>
  </si>
  <si>
    <t>**Ressurser fra RK 7A er bare gitt for totale ressurser. De er ikke fordelt på områder.</t>
  </si>
  <si>
    <t>**Resources from RC 7A are calculated for the total recoverable potential and have not been broken down by area.</t>
  </si>
  <si>
    <t>UNFC klassifisering</t>
  </si>
  <si>
    <t>UNFC Class</t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</si>
  <si>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</si>
  <si>
    <t>G1</t>
  </si>
  <si>
    <t>G1+G2</t>
  </si>
  <si>
    <t>G1+G2+G3</t>
  </si>
  <si>
    <t>E1.1;F1.1</t>
  </si>
  <si>
    <t>E1.1;F1.2</t>
  </si>
  <si>
    <t>E1.1;F1.3</t>
  </si>
  <si>
    <t>E1.1;F2.1</t>
  </si>
  <si>
    <t>E2;F2.1</t>
  </si>
  <si>
    <t>E2;F2.2</t>
  </si>
  <si>
    <t>E3.2;F2.2</t>
  </si>
  <si>
    <t>E3.3;F2</t>
  </si>
  <si>
    <t>E3.2;F3.4</t>
  </si>
  <si>
    <t>UNFC         Sub-class</t>
  </si>
  <si>
    <t>NGL        mill tonn</t>
  </si>
  <si>
    <t>1.1;1.1;1+2</t>
  </si>
  <si>
    <t>1.1;1.2;1+2</t>
  </si>
  <si>
    <t>1.1;1.3;1+2</t>
  </si>
  <si>
    <t>1.1;2.1;1+2</t>
  </si>
  <si>
    <t>2;2.1;1+2</t>
  </si>
  <si>
    <t>2;2.2;1+2</t>
  </si>
  <si>
    <t>3.3;2.3;1+2</t>
  </si>
  <si>
    <t>3.2;2.2;1+2</t>
  </si>
  <si>
    <t>3.2;3;4</t>
  </si>
  <si>
    <t>UNFC         Class</t>
  </si>
  <si>
    <r>
      <t>Total    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</si>
  <si>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t>1;1;1+2</t>
  </si>
  <si>
    <t>1;2;1+2</t>
  </si>
  <si>
    <t>2;2;1+2</t>
  </si>
  <si>
    <r>
      <t>Total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</si>
  <si>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o.e.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</si>
  <si>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o.e.</t>
    </r>
  </si>
  <si>
    <t>United Nations Framework Classification System 2009</t>
  </si>
  <si>
    <r>
      <t>oil           mill Sm</t>
    </r>
    <r>
      <rPr>
        <vertAlign val="superscript"/>
        <sz val="10"/>
        <rFont val="Arial"/>
        <family val="2"/>
      </rPr>
      <t>3</t>
    </r>
  </si>
  <si>
    <r>
      <t>condensate   mill Sm</t>
    </r>
    <r>
      <rPr>
        <vertAlign val="superscript"/>
        <sz val="10"/>
        <rFont val="Arial"/>
        <family val="2"/>
      </rPr>
      <t>3</t>
    </r>
  </si>
  <si>
    <r>
      <t>gas              bill Sm</t>
    </r>
    <r>
      <rPr>
        <vertAlign val="superscript"/>
        <sz val="10"/>
        <rFont val="Arial"/>
        <family val="2"/>
      </rPr>
      <t>3</t>
    </r>
  </si>
  <si>
    <r>
      <t>oil                  mill Sm</t>
    </r>
    <r>
      <rPr>
        <vertAlign val="superscript"/>
        <sz val="10"/>
        <rFont val="Arial"/>
        <family val="2"/>
      </rPr>
      <t>3</t>
    </r>
  </si>
  <si>
    <t>NGL               mill tonn</t>
  </si>
  <si>
    <r>
      <t>gas               bill Sm</t>
    </r>
    <r>
      <rPr>
        <vertAlign val="superscript"/>
        <sz val="10"/>
        <rFont val="Arial"/>
        <family val="2"/>
      </rPr>
      <t>3</t>
    </r>
  </si>
  <si>
    <t>oil</t>
  </si>
  <si>
    <t>gas</t>
  </si>
  <si>
    <r>
      <t>bill Sm</t>
    </r>
    <r>
      <rPr>
        <vertAlign val="superscript"/>
        <sz val="11"/>
        <color theme="1"/>
        <rFont val="Calibri"/>
        <family val="2"/>
        <scheme val="minor"/>
      </rPr>
      <t>3</t>
    </r>
  </si>
  <si>
    <t>G4.1</t>
  </si>
  <si>
    <t>G4.1+G4.2</t>
  </si>
  <si>
    <t>G4.1+G4.2+G4.3</t>
  </si>
  <si>
    <t>Funn som i 2017 rapporteres som deler av andre felt og funn
Discoveries that are reported under other fields and discoveries</t>
  </si>
  <si>
    <r>
      <t xml:space="preserve">Totale petroleumsressursar på norsk kontinentalsokkel pr. 31.12.2017
</t>
    </r>
    <r>
      <rPr>
        <i/>
        <sz val="12"/>
        <rFont val="Arial"/>
        <family val="2"/>
      </rPr>
      <t>Original Recoverable Petroleum Resources on the Norwegian Continental
Shelf as of 31 December, 2017</t>
    </r>
  </si>
  <si>
    <r>
      <t xml:space="preserve">Endring fra 2016
</t>
    </r>
    <r>
      <rPr>
        <b/>
        <i/>
        <sz val="10"/>
        <rFont val="Arial"/>
        <family val="2"/>
      </rPr>
      <t>Changes from 2016</t>
    </r>
  </si>
  <si>
    <t>Totale petroleumsressursar på norsk kontinentalsokkel pr. 31.12.2017</t>
  </si>
  <si>
    <t>Original Recoverable Petroleum Resources on the Norwegian Continental Shelf as of 31 December, 2017</t>
  </si>
  <si>
    <r>
      <t>Ressursregnskap/</t>
    </r>
    <r>
      <rPr>
        <b/>
        <i/>
        <sz val="11"/>
        <rFont val="Calibri"/>
        <family val="2"/>
        <scheme val="minor"/>
      </rPr>
      <t>Resource accounts per 31.12.2017</t>
    </r>
  </si>
  <si>
    <r>
      <t>Endring i forhold til 2016</t>
    </r>
    <r>
      <rPr>
        <b/>
        <i/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Changes from 2016</t>
    </r>
  </si>
  <si>
    <t>Operatør per 31.12.2017</t>
  </si>
  <si>
    <t>3) Felt med godkjent utbyggingsplan der produksjonen ikke var startet per 31.12.2017</t>
  </si>
  <si>
    <t>3) Fields with an approved development plan not in production as of 31.12.2017</t>
  </si>
  <si>
    <t>BAUGE</t>
  </si>
  <si>
    <t>DVALIN</t>
  </si>
  <si>
    <t>ODA</t>
  </si>
  <si>
    <t>SINDRE</t>
  </si>
  <si>
    <t>TRESTAKK</t>
  </si>
  <si>
    <t>25/1-11 R SKOGUL</t>
  </si>
  <si>
    <t>25/4-2 (Trine)</t>
  </si>
  <si>
    <t>30/11-7 (Fulla)</t>
  </si>
  <si>
    <t>15/12-21 (Grevling)</t>
  </si>
  <si>
    <t>3/7-8 S (Trym Sør)</t>
  </si>
  <si>
    <t xml:space="preserve">     30/11-11 S (Madam Felle) - funnår 2016 - inkluderer ressurser i RK 5F </t>
  </si>
  <si>
    <t xml:space="preserve">     30/11-11 S (Madam Felle) - discovery year 2016 - includes resources in RC 5F</t>
  </si>
  <si>
    <r>
      <t>2/4-21 (King Lear)</t>
    </r>
    <r>
      <rPr>
        <vertAlign val="superscript"/>
        <sz val="11"/>
        <color theme="1"/>
        <rFont val="Calibri"/>
        <family val="2"/>
        <scheme val="minor"/>
      </rPr>
      <t>4)</t>
    </r>
  </si>
  <si>
    <t>35/11-20 B (Beaujolais)</t>
  </si>
  <si>
    <t>35/11-20 S (Orion)</t>
  </si>
  <si>
    <t>6507/3-12 (Osprey)</t>
  </si>
  <si>
    <t>6507/8-9 (Carmen)</t>
  </si>
  <si>
    <t>6608/10-17 S (Cape Vulture)</t>
  </si>
  <si>
    <t>7/12-5 (Ula North)</t>
  </si>
  <si>
    <t>7121/8-1 (Blåmann)</t>
  </si>
  <si>
    <t>7219/12-1 (Filicudi)</t>
  </si>
  <si>
    <t>7219/9-2 (Kayak)</t>
  </si>
  <si>
    <t>7220/6-2 R (Neiden)</t>
  </si>
  <si>
    <t>GINA KROGH</t>
  </si>
  <si>
    <r>
      <t>DVALIN</t>
    </r>
    <r>
      <rPr>
        <vertAlign val="superscript"/>
        <sz val="9"/>
        <rFont val="Arial"/>
        <family val="2"/>
      </rPr>
      <t>1)</t>
    </r>
  </si>
  <si>
    <r>
      <t>BAUGE</t>
    </r>
    <r>
      <rPr>
        <vertAlign val="superscript"/>
        <sz val="9"/>
        <rFont val="Arial"/>
        <family val="2"/>
      </rPr>
      <t>1)</t>
    </r>
  </si>
  <si>
    <r>
      <t>ODA</t>
    </r>
    <r>
      <rPr>
        <vertAlign val="superscript"/>
        <sz val="9"/>
        <rFont val="Arial"/>
        <family val="2"/>
      </rPr>
      <t>1)</t>
    </r>
  </si>
  <si>
    <r>
      <t>TRESTAKK</t>
    </r>
    <r>
      <rPr>
        <vertAlign val="superscript"/>
        <sz val="9"/>
        <rFont val="Arial"/>
        <family val="2"/>
      </rPr>
      <t>1)</t>
    </r>
  </si>
  <si>
    <t>1) Felt med godkjent utbyggingsplan der produksjonen ikkje var kome i gang per 31.12.2017</t>
  </si>
  <si>
    <t>1) Fields with an approved development plan not in production as of 31.12.17</t>
  </si>
  <si>
    <t>DEA Norge AS</t>
  </si>
  <si>
    <t>Spirit Energy Norge AS</t>
  </si>
  <si>
    <t>091</t>
  </si>
  <si>
    <t>6406/12-3 S FENJA</t>
  </si>
  <si>
    <t>7220/8-1 JOHAN CASTBERG</t>
  </si>
  <si>
    <t>Point Resources AS</t>
  </si>
  <si>
    <t>Mærsk Oil UK Limited</t>
  </si>
  <si>
    <t>NORNE INSIDE</t>
  </si>
  <si>
    <r>
      <t>BAUGE</t>
    </r>
    <r>
      <rPr>
        <vertAlign val="superscript"/>
        <sz val="9"/>
        <rFont val="Arial"/>
        <family val="2"/>
      </rPr>
      <t>3)</t>
    </r>
  </si>
  <si>
    <r>
      <t>DVALIN</t>
    </r>
    <r>
      <rPr>
        <vertAlign val="superscript"/>
        <sz val="9"/>
        <rFont val="Arial"/>
        <family val="2"/>
      </rPr>
      <t>3)</t>
    </r>
  </si>
  <si>
    <r>
      <t>ODA</t>
    </r>
    <r>
      <rPr>
        <vertAlign val="superscript"/>
        <sz val="9"/>
        <rFont val="Arial"/>
        <family val="2"/>
      </rPr>
      <t>3)</t>
    </r>
  </si>
  <si>
    <r>
      <t>TRESTAKK</t>
    </r>
    <r>
      <rPr>
        <vertAlign val="superscript"/>
        <sz val="9"/>
        <rFont val="Arial"/>
        <family val="2"/>
      </rPr>
      <t>3)</t>
    </r>
  </si>
  <si>
    <t xml:space="preserve">     30/11-9 S (Askja Vest) - funnår 2013</t>
  </si>
  <si>
    <r>
      <t xml:space="preserve">Funn som i 2017 rapporteres som deler av 
andre felt eller funn.
</t>
    </r>
    <r>
      <rPr>
        <i/>
        <sz val="12"/>
        <rFont val="Arial"/>
        <family val="2"/>
      </rPr>
      <t>Discoveries that are reported under other
fields and discoveries</t>
    </r>
  </si>
  <si>
    <t>6706/12-2 (Snefrid Nord)</t>
  </si>
  <si>
    <t>25/4-3 Gekko</t>
  </si>
  <si>
    <t>6507/7-15 S DVALIN</t>
  </si>
  <si>
    <t>35/11-17 (F-Vest)</t>
  </si>
  <si>
    <t>30/9-28 S</t>
  </si>
  <si>
    <t>34/11-6 S</t>
  </si>
  <si>
    <t>2007</t>
  </si>
  <si>
    <t>15/12-18 A</t>
  </si>
  <si>
    <r>
      <t xml:space="preserve">Totale petroleumsressursar på norsk kontinentalsokkel pr. 31.12.2017 i henhold til United Nations Framework Classification System 2009
</t>
    </r>
    <r>
      <rPr>
        <i/>
        <sz val="12"/>
        <rFont val="Arial"/>
        <family val="2"/>
      </rPr>
      <t>Norwegian resource figures of 31.12.2017 according to the UNFC Numerical codes</t>
    </r>
  </si>
  <si>
    <t>4) 2/4-21 (King Lear) inkluderer ressurser i 2/4-23 S (Julius) - funnår 2015</t>
  </si>
  <si>
    <t>4) 2/4-21 (King Lear) includes resources in 2/4-23 S (Julius) - discovery year 2015</t>
  </si>
  <si>
    <r>
      <t xml:space="preserve">Ressursregnskap pr. 31.12.2017
</t>
    </r>
    <r>
      <rPr>
        <b/>
        <i/>
        <sz val="10"/>
        <rFont val="Arial"/>
        <family val="2"/>
      </rPr>
      <t>Resource account as of 31.12.2017</t>
    </r>
  </si>
  <si>
    <t>7220/7-1 (Havis)</t>
  </si>
  <si>
    <t xml:space="preserve">3) 7220/8-1 JOHAN CASTBERG inneholder 7220/7-1 (Havis) - funnår 2012 og 7220/7-3 S (Drivis) - funnår 2014  </t>
  </si>
  <si>
    <t xml:space="preserve">3) 7220/8-1 JOHAN CASTBERG includes 7220/7-1 (Havis) - discovery year 2012 and 7220/7-3 S (Drivis) - discovery year 2014. </t>
  </si>
  <si>
    <t>7220/11-1 (Alta)</t>
  </si>
  <si>
    <t>7120/1-3 (Gohta)</t>
  </si>
  <si>
    <t>16/4-6 S (Luno II)</t>
  </si>
  <si>
    <t>4) 25/2-10 S (Frigg-GammaDelta) inneholder 25/2-17 - funnår 2009</t>
  </si>
  <si>
    <t>5) 30/11-8 S (Krafla ) inkluderer :</t>
  </si>
  <si>
    <t>6) 6406/2-1 LAVRANS inkluderer ressurser i RK 7F</t>
  </si>
  <si>
    <t>7) 6407/6-6 MIKKEL SØR inkluderer 6407/6-7 S Mikkel Sør - funnår 2009</t>
  </si>
  <si>
    <t>4) 25/2-10 S (Frigg-GammaDelta) includes 25/2-17 - discovery year 2009</t>
  </si>
  <si>
    <t>5) 30/11-8 S (Krafla) includes :</t>
  </si>
  <si>
    <t>6) 6406/2-1 LAVRANS includes resources in RC 7F</t>
  </si>
  <si>
    <t>7) 6407/6-6 MIKKEL SØR includes 6407/6-7 S Mikkel Sør - discovery year 2009</t>
  </si>
  <si>
    <r>
      <t>25/2-10 S (Frigg-GammaDelta)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</si>
  <si>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30/11-8 S (Krafla)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</si>
  <si>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6406/2-1 LAVRANS</t>
    </r>
    <r>
      <rPr>
        <vertAlign val="superscript"/>
        <sz val="11"/>
        <color theme="1"/>
        <rFont val="Calibri"/>
        <family val="2"/>
        <scheme val="minor"/>
      </rPr>
      <t>6)</t>
    </r>
  </si>
  <si>
    <r>
      <t>6407/6-6 MIKKEL SØR</t>
    </r>
    <r>
      <rPr>
        <vertAlign val="superscript"/>
        <sz val="11"/>
        <color theme="1"/>
        <rFont val="Calibri"/>
        <family val="2"/>
        <scheme val="minor"/>
      </rPr>
      <t>7)</t>
    </r>
  </si>
  <si>
    <t>9. mars 2018</t>
  </si>
  <si>
    <r>
      <t>6506/6-1 (Victoria)</t>
    </r>
    <r>
      <rPr>
        <vertAlign val="superscript"/>
        <sz val="11"/>
        <color theme="1"/>
        <rFont val="Calibri"/>
        <family val="2"/>
        <scheme val="minor"/>
      </rPr>
      <t>6)</t>
    </r>
  </si>
  <si>
    <r>
      <t>7120/12-2 (Alke Sør)</t>
    </r>
    <r>
      <rPr>
        <vertAlign val="superscript"/>
        <sz val="11"/>
        <color theme="1"/>
        <rFont val="Calibri"/>
        <family val="2"/>
        <scheme val="minor"/>
      </rPr>
      <t>7)</t>
    </r>
  </si>
  <si>
    <r>
      <t>7324/8-1 (Wisting)</t>
    </r>
    <r>
      <rPr>
        <vertAlign val="superscript"/>
        <sz val="11"/>
        <color theme="1"/>
        <rFont val="Calibri"/>
        <family val="2"/>
        <scheme val="minor"/>
      </rPr>
      <t>8)</t>
    </r>
  </si>
  <si>
    <t>6) 6506/6-1 Victoria inkluderer ressurser i RK 7F</t>
  </si>
  <si>
    <t>7) 7120/12-2 (Alke Sør) inkluderer ressurser i 7120/12-3 (Alke Nord) - funnår 1983</t>
  </si>
  <si>
    <t>8) 7324/8-1 (Wisting) inkluderer ressurser i 7324/7-2 (Hanssen) - funnår 2014</t>
  </si>
  <si>
    <t>5) 6406/12-3 S FENJA inkluderer ressurser i 6406/12-3A (Bue) - funnår 2014</t>
  </si>
  <si>
    <t>6) 6506/6-1 (Victoria) includes resources in RC 7F</t>
  </si>
  <si>
    <t>7) 7120/12-2 (Alke Sør) includes resources in 7120/12-3 (Alke Nord)- discovery year 1983</t>
  </si>
  <si>
    <t>8) 7324/8-1 (Wisting) includes resources in 7324/7-2 (Hanssen) - discovery year 2014</t>
  </si>
  <si>
    <t>5) 6406/12-3S FENJA includes resources in 6406/12-3A (Bue ) - discovery year 2014</t>
  </si>
  <si>
    <r>
      <t>6406/12-3 S FENJA</t>
    </r>
    <r>
      <rPr>
        <vertAlign val="superscript"/>
        <sz val="11"/>
        <color rgb="FFFF0000"/>
        <rFont val="Calibri"/>
        <family val="2"/>
        <scheme val="minor"/>
      </rPr>
      <t>5)</t>
    </r>
  </si>
  <si>
    <r>
      <t>7220/8-1 JOHAN CASTBERG</t>
    </r>
    <r>
      <rPr>
        <vertAlign val="superscript"/>
        <sz val="11"/>
        <rFont val="Calibri"/>
        <family val="2"/>
        <scheme val="minor"/>
      </rPr>
      <t>3)</t>
    </r>
  </si>
  <si>
    <r>
      <t>NGL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</si>
</sst>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 ;[Red]\-0\ "/>
    <numFmt numFmtId="165" formatCode="0.0"/>
    <numFmt numFmtId="166" formatCode="0.000"/>
    <numFmt numFmtId="167" formatCode="#,##0.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9.75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10"/>
      <name val="Calibri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indexed="63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sz val="9"/>
      <name val="Arial"/>
      <family val="2"/>
    </font>
    <font>
      <b/>
      <i/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9"/>
      <color indexed="63"/>
      <name val="Arial"/>
      <family val="2"/>
    </font>
    <font>
      <vertAlign val="superscript"/>
      <sz val="9"/>
      <color theme="1"/>
      <name val="Arial"/>
      <family val="2"/>
    </font>
    <font>
      <i/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535">
    <xf numFmtId="0" fontId="0" fillId="0" borderId="0" xfId="0"/>
    <xf numFmtId="164" fontId="5" fillId="0" borderId="2" xfId="2" applyNumberFormat="1" applyFont="1" applyBorder="1" applyAlignment="1">
      <alignment horizontal="center"/>
    </xf>
    <xf numFmtId="164" fontId="4" fillId="0" borderId="4" xfId="2" applyNumberFormat="1" applyFont="1" applyBorder="1"/>
    <xf numFmtId="0" fontId="1" fillId="0" borderId="0" xfId="1"/>
    <xf numFmtId="164" fontId="5" fillId="0" borderId="7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4" fillId="0" borderId="8" xfId="2" applyNumberFormat="1" applyFont="1" applyBorder="1"/>
    <xf numFmtId="164" fontId="4" fillId="0" borderId="0" xfId="2" applyNumberFormat="1" applyFont="1" applyBorder="1"/>
    <xf numFmtId="164" fontId="3" fillId="0" borderId="11" xfId="2" applyNumberFormat="1" applyFont="1" applyBorder="1"/>
    <xf numFmtId="164" fontId="3" fillId="0" borderId="7" xfId="2" applyNumberFormat="1" applyFont="1" applyBorder="1"/>
    <xf numFmtId="164" fontId="3" fillId="0" borderId="7" xfId="2" applyNumberFormat="1" applyFont="1" applyFill="1" applyBorder="1"/>
    <xf numFmtId="164" fontId="6" fillId="0" borderId="23" xfId="2" applyNumberFormat="1" applyFont="1" applyFill="1" applyBorder="1"/>
    <xf numFmtId="164" fontId="6" fillId="0" borderId="7" xfId="2" applyNumberFormat="1" applyFont="1" applyFill="1" applyBorder="1"/>
    <xf numFmtId="164" fontId="6" fillId="0" borderId="7" xfId="2" applyNumberFormat="1" applyFont="1" applyBorder="1"/>
    <xf numFmtId="0" fontId="7" fillId="0" borderId="0" xfId="1" applyFont="1"/>
    <xf numFmtId="0" fontId="3" fillId="0" borderId="0" xfId="4" applyFont="1"/>
    <xf numFmtId="0" fontId="3" fillId="0" borderId="0" xfId="4"/>
    <xf numFmtId="0" fontId="6" fillId="0" borderId="31" xfId="2" applyFont="1" applyBorder="1"/>
    <xf numFmtId="0" fontId="10" fillId="0" borderId="3" xfId="2" applyFont="1" applyBorder="1"/>
    <xf numFmtId="0" fontId="10" fillId="0" borderId="4" xfId="2" applyFont="1" applyBorder="1"/>
    <xf numFmtId="0" fontId="10" fillId="0" borderId="32" xfId="2" applyFont="1" applyBorder="1"/>
    <xf numFmtId="0" fontId="0" fillId="0" borderId="33" xfId="2" applyFont="1" applyBorder="1"/>
    <xf numFmtId="0" fontId="10" fillId="0" borderId="20" xfId="2" applyFont="1" applyBorder="1"/>
    <xf numFmtId="0" fontId="10" fillId="0" borderId="12" xfId="2" applyFont="1" applyBorder="1"/>
    <xf numFmtId="0" fontId="12" fillId="0" borderId="22" xfId="2" applyFont="1" applyBorder="1"/>
    <xf numFmtId="0" fontId="12" fillId="0" borderId="6" xfId="2" applyFont="1" applyBorder="1"/>
    <xf numFmtId="165" fontId="12" fillId="0" borderId="8" xfId="2" applyNumberFormat="1" applyFont="1" applyBorder="1"/>
    <xf numFmtId="165" fontId="12" fillId="0" borderId="0" xfId="2" applyNumberFormat="1" applyFont="1" applyBorder="1"/>
    <xf numFmtId="0" fontId="12" fillId="0" borderId="19" xfId="2" applyFont="1" applyBorder="1"/>
    <xf numFmtId="165" fontId="0" fillId="0" borderId="0" xfId="2" applyNumberFormat="1" applyFont="1"/>
    <xf numFmtId="0" fontId="6" fillId="0" borderId="34" xfId="2" applyFont="1" applyBorder="1" applyAlignment="1">
      <alignment wrapText="1"/>
    </xf>
    <xf numFmtId="0" fontId="6" fillId="0" borderId="36" xfId="2" applyFont="1" applyBorder="1"/>
    <xf numFmtId="0" fontId="6" fillId="0" borderId="0" xfId="2" applyFont="1" applyBorder="1"/>
    <xf numFmtId="165" fontId="6" fillId="0" borderId="0" xfId="2" applyNumberFormat="1" applyFont="1"/>
    <xf numFmtId="0" fontId="6" fillId="0" borderId="0" xfId="2" applyFont="1"/>
    <xf numFmtId="165" fontId="3" fillId="0" borderId="0" xfId="4" applyNumberFormat="1"/>
    <xf numFmtId="165" fontId="12" fillId="0" borderId="18" xfId="2" applyNumberFormat="1" applyFont="1" applyBorder="1"/>
    <xf numFmtId="0" fontId="3" fillId="0" borderId="19" xfId="2" applyFont="1" applyBorder="1"/>
    <xf numFmtId="0" fontId="12" fillId="0" borderId="9" xfId="2" applyFont="1" applyBorder="1"/>
    <xf numFmtId="0" fontId="14" fillId="0" borderId="0" xfId="4" applyFont="1" applyBorder="1"/>
    <xf numFmtId="0" fontId="12" fillId="0" borderId="9" xfId="2" applyFont="1" applyBorder="1" applyAlignment="1">
      <alignment horizontal="right"/>
    </xf>
    <xf numFmtId="0" fontId="12" fillId="2" borderId="9" xfId="2" applyFont="1" applyFill="1" applyBorder="1"/>
    <xf numFmtId="165" fontId="6" fillId="0" borderId="1" xfId="4" applyNumberFormat="1" applyFont="1" applyBorder="1"/>
    <xf numFmtId="165" fontId="6" fillId="0" borderId="4" xfId="4" applyNumberFormat="1" applyFont="1" applyBorder="1"/>
    <xf numFmtId="165" fontId="6" fillId="0" borderId="25" xfId="4" applyNumberFormat="1" applyFont="1" applyBorder="1"/>
    <xf numFmtId="165" fontId="6" fillId="0" borderId="28" xfId="4" applyNumberFormat="1" applyFont="1" applyBorder="1"/>
    <xf numFmtId="0" fontId="3" fillId="0" borderId="0" xfId="4" applyFill="1"/>
    <xf numFmtId="0" fontId="16" fillId="0" borderId="0" xfId="2" applyFont="1" applyFill="1"/>
    <xf numFmtId="165" fontId="16" fillId="0" borderId="0" xfId="2" applyNumberFormat="1" applyFont="1" applyFill="1"/>
    <xf numFmtId="165" fontId="16" fillId="0" borderId="0" xfId="2" applyNumberFormat="1" applyFont="1"/>
    <xf numFmtId="0" fontId="12" fillId="0" borderId="0" xfId="2" applyFont="1"/>
    <xf numFmtId="0" fontId="17" fillId="0" borderId="0" xfId="4" applyFont="1"/>
    <xf numFmtId="0" fontId="18" fillId="0" borderId="0" xfId="4" applyFont="1"/>
    <xf numFmtId="0" fontId="10" fillId="0" borderId="0" xfId="2" applyFont="1" applyBorder="1"/>
    <xf numFmtId="0" fontId="6" fillId="0" borderId="0" xfId="4" applyFont="1"/>
    <xf numFmtId="0" fontId="12" fillId="0" borderId="41" xfId="2" applyFont="1" applyBorder="1"/>
    <xf numFmtId="165" fontId="12" fillId="0" borderId="14" xfId="2" applyNumberFormat="1" applyFont="1" applyBorder="1"/>
    <xf numFmtId="165" fontId="12" fillId="0" borderId="15" xfId="2" applyNumberFormat="1" applyFont="1" applyBorder="1"/>
    <xf numFmtId="165" fontId="12" fillId="0" borderId="0" xfId="2" applyNumberFormat="1" applyFont="1"/>
    <xf numFmtId="0" fontId="12" fillId="0" borderId="43" xfId="2" applyFont="1" applyBorder="1"/>
    <xf numFmtId="165" fontId="12" fillId="0" borderId="8" xfId="2" applyNumberFormat="1" applyFont="1" applyFill="1" applyBorder="1"/>
    <xf numFmtId="165" fontId="12" fillId="0" borderId="0" xfId="2" applyNumberFormat="1" applyFont="1" applyFill="1" applyBorder="1"/>
    <xf numFmtId="166" fontId="12" fillId="0" borderId="0" xfId="2" applyNumberFormat="1" applyFont="1"/>
    <xf numFmtId="0" fontId="12" fillId="0" borderId="33" xfId="2" applyFont="1" applyBorder="1"/>
    <xf numFmtId="165" fontId="12" fillId="0" borderId="20" xfId="2" applyNumberFormat="1" applyFont="1" applyBorder="1"/>
    <xf numFmtId="165" fontId="12" fillId="0" borderId="12" xfId="2" applyNumberFormat="1" applyFont="1" applyBorder="1"/>
    <xf numFmtId="165" fontId="12" fillId="0" borderId="21" xfId="2" applyNumberFormat="1" applyFont="1" applyBorder="1"/>
    <xf numFmtId="0" fontId="10" fillId="0" borderId="25" xfId="2" applyFont="1" applyBorder="1"/>
    <xf numFmtId="165" fontId="10" fillId="0" borderId="27" xfId="2" applyNumberFormat="1" applyFont="1" applyBorder="1"/>
    <xf numFmtId="165" fontId="10" fillId="0" borderId="28" xfId="2" applyNumberFormat="1" applyFont="1" applyBorder="1"/>
    <xf numFmtId="165" fontId="10" fillId="0" borderId="30" xfId="2" applyNumberFormat="1" applyFont="1" applyBorder="1"/>
    <xf numFmtId="165" fontId="10" fillId="0" borderId="0" xfId="2" applyNumberFormat="1" applyFont="1"/>
    <xf numFmtId="0" fontId="10" fillId="0" borderId="0" xfId="2" applyFont="1"/>
    <xf numFmtId="0" fontId="12" fillId="0" borderId="0" xfId="2" applyFont="1" applyFill="1"/>
    <xf numFmtId="166" fontId="12" fillId="0" borderId="0" xfId="2" applyNumberFormat="1" applyFont="1" applyFill="1"/>
    <xf numFmtId="165" fontId="12" fillId="0" borderId="0" xfId="2" applyNumberFormat="1" applyFont="1" applyFill="1"/>
    <xf numFmtId="0" fontId="3" fillId="0" borderId="9" xfId="4" applyBorder="1"/>
    <xf numFmtId="0" fontId="10" fillId="0" borderId="30" xfId="2" applyFont="1" applyBorder="1"/>
    <xf numFmtId="165" fontId="19" fillId="0" borderId="0" xfId="2" applyNumberFormat="1" applyFont="1" applyBorder="1" applyAlignment="1">
      <alignment horizontal="right"/>
    </xf>
    <xf numFmtId="0" fontId="6" fillId="0" borderId="0" xfId="2" applyFont="1" applyFill="1"/>
    <xf numFmtId="1" fontId="12" fillId="0" borderId="9" xfId="2" applyNumberFormat="1" applyFont="1" applyBorder="1"/>
    <xf numFmtId="0" fontId="3" fillId="2" borderId="0" xfId="4" applyFill="1"/>
    <xf numFmtId="0" fontId="12" fillId="0" borderId="0" xfId="4" applyFont="1"/>
    <xf numFmtId="49" fontId="3" fillId="0" borderId="0" xfId="2" applyNumberFormat="1" applyFont="1"/>
    <xf numFmtId="49" fontId="0" fillId="0" borderId="0" xfId="2" applyNumberFormat="1" applyFont="1"/>
    <xf numFmtId="49" fontId="10" fillId="0" borderId="10" xfId="2" applyNumberFormat="1" applyFont="1" applyFill="1" applyBorder="1"/>
    <xf numFmtId="1" fontId="12" fillId="0" borderId="19" xfId="2" applyNumberFormat="1" applyFont="1" applyBorder="1"/>
    <xf numFmtId="1" fontId="12" fillId="0" borderId="22" xfId="2" applyNumberFormat="1" applyFont="1" applyBorder="1"/>
    <xf numFmtId="49" fontId="10" fillId="0" borderId="25" xfId="2" applyNumberFormat="1" applyFont="1" applyBorder="1"/>
    <xf numFmtId="165" fontId="10" fillId="0" borderId="28" xfId="2" applyNumberFormat="1" applyFont="1" applyFill="1" applyBorder="1"/>
    <xf numFmtId="165" fontId="10" fillId="0" borderId="30" xfId="2" applyNumberFormat="1" applyFont="1" applyFill="1" applyBorder="1"/>
    <xf numFmtId="0" fontId="10" fillId="0" borderId="0" xfId="2" applyFont="1" applyFill="1"/>
    <xf numFmtId="49" fontId="10" fillId="0" borderId="0" xfId="2" applyNumberFormat="1" applyFont="1" applyBorder="1"/>
    <xf numFmtId="49" fontId="12" fillId="0" borderId="0" xfId="2" applyNumberFormat="1" applyFont="1"/>
    <xf numFmtId="1" fontId="12" fillId="0" borderId="19" xfId="2" applyNumberFormat="1" applyFont="1" applyFill="1" applyBorder="1"/>
    <xf numFmtId="1" fontId="12" fillId="0" borderId="22" xfId="2" applyNumberFormat="1" applyFont="1" applyFill="1" applyBorder="1"/>
    <xf numFmtId="0" fontId="10" fillId="0" borderId="25" xfId="2" quotePrefix="1" applyFont="1" applyBorder="1"/>
    <xf numFmtId="164" fontId="1" fillId="0" borderId="0" xfId="1" applyNumberFormat="1"/>
    <xf numFmtId="0" fontId="0" fillId="0" borderId="0" xfId="0" applyNumberFormat="1"/>
    <xf numFmtId="0" fontId="0" fillId="0" borderId="0" xfId="1" applyFont="1"/>
    <xf numFmtId="0" fontId="6" fillId="0" borderId="14" xfId="2" applyFont="1" applyBorder="1" applyAlignment="1">
      <alignment horizontal="center"/>
    </xf>
    <xf numFmtId="0" fontId="1" fillId="0" borderId="8" xfId="1" applyBorder="1"/>
    <xf numFmtId="0" fontId="1" fillId="0" borderId="0" xfId="1" applyBorder="1"/>
    <xf numFmtId="3" fontId="21" fillId="0" borderId="8" xfId="1" applyNumberFormat="1" applyFont="1" applyBorder="1"/>
    <xf numFmtId="3" fontId="21" fillId="0" borderId="0" xfId="1" applyNumberFormat="1" applyFont="1" applyBorder="1"/>
    <xf numFmtId="3" fontId="21" fillId="0" borderId="14" xfId="1" applyNumberFormat="1" applyFont="1" applyBorder="1"/>
    <xf numFmtId="3" fontId="21" fillId="0" borderId="15" xfId="1" applyNumberFormat="1" applyFont="1" applyBorder="1"/>
    <xf numFmtId="3" fontId="21" fillId="0" borderId="20" xfId="1" applyNumberFormat="1" applyFont="1" applyBorder="1"/>
    <xf numFmtId="3" fontId="21" fillId="0" borderId="12" xfId="1" applyNumberFormat="1" applyFont="1" applyBorder="1"/>
    <xf numFmtId="3" fontId="21" fillId="0" borderId="45" xfId="1" applyNumberFormat="1" applyFont="1" applyBorder="1"/>
    <xf numFmtId="3" fontId="21" fillId="0" borderId="24" xfId="1" applyNumberFormat="1" applyFont="1" applyBorder="1"/>
    <xf numFmtId="164" fontId="22" fillId="0" borderId="12" xfId="1" applyNumberFormat="1" applyFont="1" applyBorder="1"/>
    <xf numFmtId="164" fontId="22" fillId="0" borderId="14" xfId="2" applyNumberFormat="1" applyFont="1" applyBorder="1"/>
    <xf numFmtId="164" fontId="22" fillId="0" borderId="15" xfId="1" applyNumberFormat="1" applyFont="1" applyBorder="1"/>
    <xf numFmtId="164" fontId="22" fillId="0" borderId="8" xfId="2" applyNumberFormat="1" applyFont="1" applyBorder="1"/>
    <xf numFmtId="164" fontId="22" fillId="0" borderId="0" xfId="1" applyNumberFormat="1" applyFont="1" applyBorder="1"/>
    <xf numFmtId="164" fontId="22" fillId="0" borderId="20" xfId="2" applyNumberFormat="1" applyFont="1" applyBorder="1"/>
    <xf numFmtId="164" fontId="22" fillId="0" borderId="24" xfId="1" applyNumberFormat="1" applyFont="1" applyBorder="1"/>
    <xf numFmtId="164" fontId="22" fillId="0" borderId="27" xfId="2" applyNumberFormat="1" applyFont="1" applyBorder="1"/>
    <xf numFmtId="164" fontId="22" fillId="0" borderId="28" xfId="1" applyNumberFormat="1" applyFont="1" applyBorder="1"/>
    <xf numFmtId="0" fontId="6" fillId="0" borderId="15" xfId="2" applyFont="1" applyBorder="1" applyAlignment="1">
      <alignment horizontal="center"/>
    </xf>
    <xf numFmtId="0" fontId="6" fillId="0" borderId="46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3" fontId="21" fillId="0" borderId="27" xfId="1" applyNumberFormat="1" applyFont="1" applyBorder="1"/>
    <xf numFmtId="3" fontId="21" fillId="0" borderId="28" xfId="1" applyNumberFormat="1" applyFont="1" applyBorder="1"/>
    <xf numFmtId="164" fontId="25" fillId="0" borderId="11" xfId="1" applyNumberFormat="1" applyFont="1" applyBorder="1"/>
    <xf numFmtId="164" fontId="25" fillId="0" borderId="46" xfId="2" applyNumberFormat="1" applyFont="1" applyBorder="1"/>
    <xf numFmtId="164" fontId="25" fillId="0" borderId="7" xfId="2" applyNumberFormat="1" applyFont="1" applyBorder="1"/>
    <xf numFmtId="164" fontId="25" fillId="0" borderId="11" xfId="2" applyNumberFormat="1" applyFont="1" applyBorder="1"/>
    <xf numFmtId="164" fontId="25" fillId="0" borderId="23" xfId="2" applyNumberFormat="1" applyFont="1" applyBorder="1"/>
    <xf numFmtId="164" fontId="25" fillId="0" borderId="26" xfId="1" applyNumberFormat="1" applyFont="1" applyBorder="1"/>
    <xf numFmtId="0" fontId="2" fillId="0" borderId="19" xfId="1" applyFont="1" applyBorder="1"/>
    <xf numFmtId="3" fontId="26" fillId="0" borderId="19" xfId="1" applyNumberFormat="1" applyFont="1" applyBorder="1"/>
    <xf numFmtId="3" fontId="26" fillId="0" borderId="17" xfId="1" applyNumberFormat="1" applyFont="1" applyBorder="1"/>
    <xf numFmtId="3" fontId="26" fillId="0" borderId="22" xfId="1" applyNumberFormat="1" applyFont="1" applyBorder="1"/>
    <xf numFmtId="3" fontId="26" fillId="0" borderId="47" xfId="1" applyNumberFormat="1" applyFont="1" applyBorder="1"/>
    <xf numFmtId="3" fontId="26" fillId="0" borderId="48" xfId="1" applyNumberFormat="1" applyFont="1" applyBorder="1"/>
    <xf numFmtId="164" fontId="25" fillId="0" borderId="14" xfId="1" applyNumberFormat="1" applyFont="1" applyBorder="1"/>
    <xf numFmtId="164" fontId="25" fillId="0" borderId="15" xfId="1" applyNumberFormat="1" applyFont="1" applyBorder="1"/>
    <xf numFmtId="3" fontId="26" fillId="0" borderId="14" xfId="1" applyNumberFormat="1" applyFont="1" applyBorder="1"/>
    <xf numFmtId="3" fontId="26" fillId="0" borderId="15" xfId="1" applyNumberFormat="1" applyFont="1" applyBorder="1"/>
    <xf numFmtId="0" fontId="2" fillId="0" borderId="0" xfId="1" applyFont="1"/>
    <xf numFmtId="164" fontId="5" fillId="0" borderId="46" xfId="2" applyNumberFormat="1" applyFont="1" applyBorder="1"/>
    <xf numFmtId="164" fontId="4" fillId="0" borderId="11" xfId="2" applyNumberFormat="1" applyFont="1" applyBorder="1"/>
    <xf numFmtId="164" fontId="4" fillId="0" borderId="12" xfId="2" applyNumberFormat="1" applyFont="1" applyBorder="1"/>
    <xf numFmtId="164" fontId="5" fillId="0" borderId="12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quotePrefix="1" applyNumberFormat="1" applyFont="1" applyBorder="1" applyAlignment="1">
      <alignment horizontal="center"/>
    </xf>
    <xf numFmtId="164" fontId="5" fillId="0" borderId="24" xfId="2" applyNumberFormat="1" applyFont="1" applyBorder="1" applyAlignment="1">
      <alignment horizontal="center"/>
    </xf>
    <xf numFmtId="164" fontId="5" fillId="0" borderId="24" xfId="2" applyNumberFormat="1" applyFont="1" applyBorder="1"/>
    <xf numFmtId="164" fontId="5" fillId="0" borderId="0" xfId="2" applyNumberFormat="1" applyFont="1" applyBorder="1"/>
    <xf numFmtId="164" fontId="4" fillId="0" borderId="28" xfId="2" applyNumberFormat="1" applyFont="1" applyBorder="1"/>
    <xf numFmtId="164" fontId="1" fillId="0" borderId="31" xfId="1" applyNumberFormat="1" applyBorder="1"/>
    <xf numFmtId="164" fontId="2" fillId="0" borderId="43" xfId="1" applyNumberFormat="1" applyFont="1" applyBorder="1"/>
    <xf numFmtId="164" fontId="1" fillId="0" borderId="49" xfId="1" applyNumberFormat="1" applyBorder="1"/>
    <xf numFmtId="164" fontId="1" fillId="0" borderId="50" xfId="1" applyNumberFormat="1" applyBorder="1"/>
    <xf numFmtId="164" fontId="0" fillId="0" borderId="0" xfId="1" applyNumberFormat="1" applyFont="1"/>
    <xf numFmtId="0" fontId="1" fillId="0" borderId="0" xfId="1" applyFill="1"/>
    <xf numFmtId="0" fontId="0" fillId="0" borderId="0" xfId="1" applyFont="1" applyFill="1"/>
    <xf numFmtId="0" fontId="0" fillId="0" borderId="6" xfId="2" applyFont="1" applyBorder="1"/>
    <xf numFmtId="1" fontId="0" fillId="0" borderId="7" xfId="2" applyNumberFormat="1" applyFont="1" applyBorder="1"/>
    <xf numFmtId="1" fontId="0" fillId="0" borderId="19" xfId="2" applyNumberFormat="1" applyFont="1" applyBorder="1"/>
    <xf numFmtId="1" fontId="1" fillId="0" borderId="0" xfId="1" applyNumberFormat="1"/>
    <xf numFmtId="1" fontId="1" fillId="0" borderId="8" xfId="1" applyNumberFormat="1" applyBorder="1"/>
    <xf numFmtId="1" fontId="1" fillId="0" borderId="0" xfId="1" applyNumberFormat="1" applyBorder="1"/>
    <xf numFmtId="1" fontId="1" fillId="0" borderId="18" xfId="1" applyNumberFormat="1" applyBorder="1"/>
    <xf numFmtId="0" fontId="0" fillId="0" borderId="10" xfId="2" applyFont="1" applyBorder="1"/>
    <xf numFmtId="1" fontId="1" fillId="0" borderId="20" xfId="1" applyNumberFormat="1" applyBorder="1"/>
    <xf numFmtId="1" fontId="1" fillId="0" borderId="12" xfId="1" applyNumberFormat="1" applyBorder="1"/>
    <xf numFmtId="1" fontId="1" fillId="0" borderId="21" xfId="1" applyNumberFormat="1" applyBorder="1"/>
    <xf numFmtId="1" fontId="0" fillId="0" borderId="11" xfId="2" applyNumberFormat="1" applyFont="1" applyFill="1" applyBorder="1"/>
    <xf numFmtId="1" fontId="0" fillId="0" borderId="22" xfId="2" applyNumberFormat="1" applyFont="1" applyFill="1" applyBorder="1"/>
    <xf numFmtId="0" fontId="6" fillId="0" borderId="49" xfId="2" applyFont="1" applyBorder="1"/>
    <xf numFmtId="1" fontId="6" fillId="0" borderId="24" xfId="2" applyNumberFormat="1" applyFont="1" applyBorder="1"/>
    <xf numFmtId="1" fontId="6" fillId="0" borderId="11" xfId="2" applyNumberFormat="1" applyFont="1" applyBorder="1"/>
    <xf numFmtId="1" fontId="6" fillId="0" borderId="45" xfId="2" applyNumberFormat="1" applyFont="1" applyBorder="1"/>
    <xf numFmtId="1" fontId="6" fillId="0" borderId="51" xfId="2" applyNumberFormat="1" applyFont="1" applyBorder="1"/>
    <xf numFmtId="1" fontId="6" fillId="0" borderId="22" xfId="2" applyNumberFormat="1" applyFont="1" applyBorder="1"/>
    <xf numFmtId="1" fontId="0" fillId="0" borderId="0" xfId="2" applyNumberFormat="1" applyFont="1" applyBorder="1"/>
    <xf numFmtId="0" fontId="0" fillId="0" borderId="0" xfId="2" applyFont="1" applyBorder="1"/>
    <xf numFmtId="0" fontId="0" fillId="0" borderId="9" xfId="2" applyFont="1" applyBorder="1"/>
    <xf numFmtId="0" fontId="6" fillId="0" borderId="10" xfId="2" applyFont="1" applyBorder="1"/>
    <xf numFmtId="1" fontId="6" fillId="0" borderId="12" xfId="2" applyNumberFormat="1" applyFont="1" applyBorder="1"/>
    <xf numFmtId="0" fontId="0" fillId="0" borderId="12" xfId="2" applyFont="1" applyBorder="1"/>
    <xf numFmtId="0" fontId="0" fillId="0" borderId="13" xfId="2" applyFont="1" applyBorder="1"/>
    <xf numFmtId="0" fontId="0" fillId="0" borderId="52" xfId="2" applyFont="1" applyBorder="1"/>
    <xf numFmtId="1" fontId="0" fillId="0" borderId="7" xfId="2" applyNumberFormat="1" applyFont="1" applyFill="1" applyBorder="1"/>
    <xf numFmtId="1" fontId="6" fillId="0" borderId="23" xfId="2" applyNumberFormat="1" applyFont="1" applyBorder="1"/>
    <xf numFmtId="0" fontId="6" fillId="0" borderId="6" xfId="2" applyFont="1" applyBorder="1"/>
    <xf numFmtId="1" fontId="6" fillId="0" borderId="0" xfId="2" applyNumberFormat="1" applyFont="1" applyBorder="1"/>
    <xf numFmtId="1" fontId="0" fillId="0" borderId="13" xfId="2" applyNumberFormat="1" applyFont="1" applyBorder="1"/>
    <xf numFmtId="1" fontId="0" fillId="0" borderId="9" xfId="2" applyNumberFormat="1" applyFont="1" applyBorder="1"/>
    <xf numFmtId="1" fontId="0" fillId="0" borderId="12" xfId="2" applyNumberFormat="1" applyFont="1" applyBorder="1"/>
    <xf numFmtId="1" fontId="0" fillId="0" borderId="8" xfId="2" applyNumberFormat="1" applyFont="1" applyBorder="1"/>
    <xf numFmtId="1" fontId="6" fillId="0" borderId="48" xfId="2" applyNumberFormat="1" applyFont="1" applyBorder="1"/>
    <xf numFmtId="0" fontId="0" fillId="2" borderId="0" xfId="2" applyFont="1" applyFill="1" applyBorder="1"/>
    <xf numFmtId="1" fontId="0" fillId="2" borderId="0" xfId="2" applyNumberFormat="1" applyFont="1" applyFill="1"/>
    <xf numFmtId="1" fontId="0" fillId="0" borderId="0" xfId="2" applyNumberFormat="1" applyFont="1"/>
    <xf numFmtId="0" fontId="1" fillId="2" borderId="0" xfId="1" applyFill="1"/>
    <xf numFmtId="1" fontId="3" fillId="0" borderId="0" xfId="4" applyNumberFormat="1"/>
    <xf numFmtId="0" fontId="10" fillId="0" borderId="1" xfId="2" applyFont="1" applyBorder="1"/>
    <xf numFmtId="0" fontId="10" fillId="0" borderId="4" xfId="2" applyFont="1" applyBorder="1" applyAlignment="1">
      <alignment wrapText="1"/>
    </xf>
    <xf numFmtId="0" fontId="10" fillId="0" borderId="5" xfId="2" applyFont="1" applyFill="1" applyBorder="1" applyAlignment="1">
      <alignment horizontal="center"/>
    </xf>
    <xf numFmtId="0" fontId="10" fillId="0" borderId="6" xfId="2" applyFont="1" applyBorder="1"/>
    <xf numFmtId="0" fontId="10" fillId="0" borderId="0" xfId="2" applyFont="1" applyBorder="1" applyAlignment="1">
      <alignment wrapText="1"/>
    </xf>
    <xf numFmtId="0" fontId="10" fillId="0" borderId="9" xfId="2" applyFont="1" applyFill="1" applyBorder="1" applyAlignment="1">
      <alignment horizontal="center"/>
    </xf>
    <xf numFmtId="0" fontId="12" fillId="0" borderId="1" xfId="4" applyFont="1" applyBorder="1"/>
    <xf numFmtId="165" fontId="12" fillId="0" borderId="4" xfId="4" applyNumberFormat="1" applyFont="1" applyBorder="1"/>
    <xf numFmtId="0" fontId="12" fillId="0" borderId="4" xfId="4" applyFont="1" applyBorder="1" applyAlignment="1">
      <alignment horizontal="center"/>
    </xf>
    <xf numFmtId="0" fontId="12" fillId="0" borderId="4" xfId="4" applyFont="1" applyBorder="1"/>
    <xf numFmtId="0" fontId="12" fillId="0" borderId="5" xfId="4" applyFont="1" applyBorder="1" applyAlignment="1">
      <alignment horizontal="right"/>
    </xf>
    <xf numFmtId="0" fontId="12" fillId="0" borderId="6" xfId="4" applyFont="1" applyBorder="1"/>
    <xf numFmtId="165" fontId="12" fillId="0" borderId="0" xfId="4" applyNumberFormat="1" applyFont="1" applyBorder="1"/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9" xfId="4" applyFont="1" applyBorder="1" applyAlignment="1">
      <alignment horizontal="right"/>
    </xf>
    <xf numFmtId="0" fontId="12" fillId="0" borderId="9" xfId="4" quotePrefix="1" applyFont="1" applyBorder="1" applyAlignment="1">
      <alignment horizontal="right"/>
    </xf>
    <xf numFmtId="0" fontId="12" fillId="0" borderId="25" xfId="4" applyFont="1" applyBorder="1"/>
    <xf numFmtId="165" fontId="12" fillId="0" borderId="28" xfId="4" applyNumberFormat="1" applyFont="1" applyBorder="1"/>
    <xf numFmtId="0" fontId="12" fillId="0" borderId="28" xfId="4" applyFont="1" applyBorder="1" applyAlignment="1">
      <alignment horizontal="center"/>
    </xf>
    <xf numFmtId="0" fontId="12" fillId="0" borderId="28" xfId="4" applyFont="1" applyBorder="1"/>
    <xf numFmtId="0" fontId="12" fillId="0" borderId="30" xfId="4" applyFont="1" applyBorder="1" applyAlignment="1">
      <alignment horizontal="right"/>
    </xf>
    <xf numFmtId="0" fontId="12" fillId="0" borderId="0" xfId="4" applyFont="1" applyBorder="1" applyAlignment="1">
      <alignment horizontal="right"/>
    </xf>
    <xf numFmtId="0" fontId="12" fillId="0" borderId="0" xfId="2" applyFont="1" applyFill="1" applyAlignment="1">
      <alignment horizontal="center"/>
    </xf>
    <xf numFmtId="0" fontId="12" fillId="0" borderId="0" xfId="2" applyFont="1" applyAlignment="1">
      <alignment horizontal="center"/>
    </xf>
    <xf numFmtId="0" fontId="29" fillId="0" borderId="0" xfId="0" applyFont="1" applyAlignment="1">
      <alignment horizontal="left" readingOrder="1"/>
    </xf>
    <xf numFmtId="1" fontId="3" fillId="0" borderId="14" xfId="4" applyNumberFormat="1" applyBorder="1"/>
    <xf numFmtId="1" fontId="3" fillId="0" borderId="15" xfId="4" applyNumberFormat="1" applyBorder="1"/>
    <xf numFmtId="1" fontId="3" fillId="0" borderId="8" xfId="4" applyNumberFormat="1" applyBorder="1"/>
    <xf numFmtId="1" fontId="3" fillId="0" borderId="0" xfId="4" applyNumberFormat="1" applyBorder="1"/>
    <xf numFmtId="0" fontId="10" fillId="3" borderId="4" xfId="2" applyFont="1" applyFill="1" applyBorder="1" applyAlignment="1">
      <alignment horizontal="center" vertical="top" wrapText="1"/>
    </xf>
    <xf numFmtId="0" fontId="10" fillId="3" borderId="5" xfId="2" applyFont="1" applyFill="1" applyBorder="1" applyAlignment="1">
      <alignment horizontal="center" vertical="top" wrapText="1"/>
    </xf>
    <xf numFmtId="0" fontId="6" fillId="3" borderId="34" xfId="2" applyFont="1" applyFill="1" applyBorder="1" applyAlignment="1">
      <alignment vertical="top"/>
    </xf>
    <xf numFmtId="0" fontId="3" fillId="0" borderId="43" xfId="4" applyBorder="1"/>
    <xf numFmtId="1" fontId="3" fillId="0" borderId="42" xfId="4" applyNumberFormat="1" applyBorder="1"/>
    <xf numFmtId="1" fontId="3" fillId="0" borderId="9" xfId="4" applyNumberFormat="1" applyBorder="1"/>
    <xf numFmtId="0" fontId="3" fillId="0" borderId="43" xfId="4" applyFont="1" applyBorder="1"/>
    <xf numFmtId="0" fontId="6" fillId="0" borderId="53" xfId="4" applyFont="1" applyBorder="1"/>
    <xf numFmtId="1" fontId="6" fillId="0" borderId="54" xfId="4" applyNumberFormat="1" applyFont="1" applyBorder="1"/>
    <xf numFmtId="1" fontId="6" fillId="0" borderId="44" xfId="4" applyNumberFormat="1" applyFont="1" applyBorder="1"/>
    <xf numFmtId="49" fontId="10" fillId="0" borderId="1" xfId="2" applyNumberFormat="1" applyFont="1" applyFill="1" applyBorder="1" applyAlignment="1">
      <alignment wrapText="1"/>
    </xf>
    <xf numFmtId="0" fontId="10" fillId="3" borderId="58" xfId="2" applyFont="1" applyFill="1" applyBorder="1" applyAlignment="1">
      <alignment horizontal="center" vertical="top" wrapText="1"/>
    </xf>
    <xf numFmtId="0" fontId="10" fillId="3" borderId="32" xfId="2" applyFont="1" applyFill="1" applyBorder="1" applyAlignment="1">
      <alignment wrapText="1"/>
    </xf>
    <xf numFmtId="0" fontId="10" fillId="3" borderId="23" xfId="2" applyFont="1" applyFill="1" applyBorder="1" applyAlignment="1">
      <alignment horizontal="center" vertical="top" wrapText="1"/>
    </xf>
    <xf numFmtId="0" fontId="12" fillId="3" borderId="13" xfId="2" applyFont="1" applyFill="1" applyBorder="1"/>
    <xf numFmtId="0" fontId="10" fillId="3" borderId="1" xfId="2" applyFont="1" applyFill="1" applyBorder="1"/>
    <xf numFmtId="0" fontId="27" fillId="3" borderId="10" xfId="2" applyFont="1" applyFill="1" applyBorder="1"/>
    <xf numFmtId="0" fontId="10" fillId="3" borderId="1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2" fillId="3" borderId="10" xfId="2" applyFont="1" applyFill="1" applyBorder="1"/>
    <xf numFmtId="0" fontId="10" fillId="3" borderId="57" xfId="2" applyFont="1" applyFill="1" applyBorder="1" applyAlignment="1">
      <alignment horizontal="center" vertical="top" wrapText="1"/>
    </xf>
    <xf numFmtId="0" fontId="10" fillId="3" borderId="59" xfId="2" applyFont="1" applyFill="1" applyBorder="1" applyAlignment="1">
      <alignment horizontal="center" vertical="top" wrapText="1"/>
    </xf>
    <xf numFmtId="0" fontId="10" fillId="3" borderId="6" xfId="2" applyFont="1" applyFill="1" applyBorder="1"/>
    <xf numFmtId="0" fontId="12" fillId="3" borderId="0" xfId="2" applyFont="1" applyFill="1"/>
    <xf numFmtId="165" fontId="0" fillId="3" borderId="0" xfId="2" applyNumberFormat="1" applyFont="1" applyFill="1"/>
    <xf numFmtId="0" fontId="0" fillId="3" borderId="0" xfId="2" applyFont="1" applyFill="1" applyAlignment="1">
      <alignment horizontal="center"/>
    </xf>
    <xf numFmtId="0" fontId="10" fillId="0" borderId="50" xfId="2" applyFont="1" applyBorder="1" applyAlignment="1">
      <alignment wrapText="1"/>
    </xf>
    <xf numFmtId="0" fontId="34" fillId="0" borderId="0" xfId="0" applyFont="1" applyAlignment="1">
      <alignment horizontal="left" readingOrder="1"/>
    </xf>
    <xf numFmtId="0" fontId="35" fillId="0" borderId="0" xfId="0" applyFont="1" applyAlignment="1">
      <alignment horizontal="left" readingOrder="1"/>
    </xf>
    <xf numFmtId="0" fontId="0" fillId="3" borderId="1" xfId="2" applyFont="1" applyFill="1" applyBorder="1"/>
    <xf numFmtId="0" fontId="6" fillId="3" borderId="52" xfId="2" applyFont="1" applyFill="1" applyBorder="1" applyAlignment="1">
      <alignment horizontal="left" wrapText="1"/>
    </xf>
    <xf numFmtId="1" fontId="6" fillId="3" borderId="14" xfId="2" applyNumberFormat="1" applyFont="1" applyFill="1" applyBorder="1" applyAlignment="1">
      <alignment horizontal="center" vertical="top"/>
    </xf>
    <xf numFmtId="1" fontId="6" fillId="3" borderId="15" xfId="2" applyNumberFormat="1" applyFont="1" applyFill="1" applyBorder="1" applyAlignment="1">
      <alignment horizontal="center" vertical="top"/>
    </xf>
    <xf numFmtId="1" fontId="6" fillId="3" borderId="16" xfId="2" applyNumberFormat="1" applyFont="1" applyFill="1" applyBorder="1" applyAlignment="1">
      <alignment horizontal="center" vertical="top" wrapText="1"/>
    </xf>
    <xf numFmtId="1" fontId="6" fillId="3" borderId="42" xfId="2" applyNumberFormat="1" applyFont="1" applyFill="1" applyBorder="1" applyAlignment="1">
      <alignment horizontal="center"/>
    </xf>
    <xf numFmtId="0" fontId="0" fillId="3" borderId="10" xfId="2" applyFont="1" applyFill="1" applyBorder="1"/>
    <xf numFmtId="1" fontId="0" fillId="3" borderId="20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/>
    </xf>
    <xf numFmtId="1" fontId="0" fillId="3" borderId="21" xfId="2" applyNumberFormat="1" applyFont="1" applyFill="1" applyBorder="1" applyAlignment="1">
      <alignment horizontal="center" vertical="top" wrapText="1"/>
    </xf>
    <xf numFmtId="1" fontId="0" fillId="3" borderId="13" xfId="2" applyNumberFormat="1" applyFont="1" applyFill="1" applyBorder="1" applyAlignment="1">
      <alignment horizontal="center"/>
    </xf>
    <xf numFmtId="49" fontId="3" fillId="0" borderId="0" xfId="4" applyNumberFormat="1"/>
    <xf numFmtId="49" fontId="3" fillId="0" borderId="6" xfId="4" applyNumberFormat="1" applyBorder="1"/>
    <xf numFmtId="0" fontId="3" fillId="0" borderId="0" xfId="4" applyFont="1" applyBorder="1"/>
    <xf numFmtId="0" fontId="3" fillId="0" borderId="0" xfId="4" applyBorder="1"/>
    <xf numFmtId="49" fontId="3" fillId="0" borderId="6" xfId="4" applyNumberFormat="1" applyFont="1" applyBorder="1"/>
    <xf numFmtId="0" fontId="3" fillId="0" borderId="0" xfId="4" quotePrefix="1" applyBorder="1"/>
    <xf numFmtId="14" fontId="3" fillId="0" borderId="0" xfId="4" quotePrefix="1" applyNumberFormat="1" applyBorder="1"/>
    <xf numFmtId="0" fontId="3" fillId="0" borderId="28" xfId="4" quotePrefix="1" applyBorder="1"/>
    <xf numFmtId="0" fontId="3" fillId="0" borderId="30" xfId="4" applyBorder="1"/>
    <xf numFmtId="0" fontId="3" fillId="3" borderId="0" xfId="25" applyFill="1" applyProtection="1">
      <protection hidden="1"/>
    </xf>
    <xf numFmtId="0" fontId="3" fillId="3" borderId="0" xfId="25" applyFill="1"/>
    <xf numFmtId="0" fontId="3" fillId="0" borderId="0" xfId="25"/>
    <xf numFmtId="0" fontId="3" fillId="3" borderId="0" xfId="25" applyFill="1" applyAlignment="1" applyProtection="1">
      <alignment vertical="top"/>
      <protection hidden="1"/>
    </xf>
    <xf numFmtId="0" fontId="39" fillId="3" borderId="0" xfId="26" applyFill="1" applyAlignment="1" applyProtection="1">
      <alignment vertical="top" wrapText="1"/>
      <protection hidden="1"/>
    </xf>
    <xf numFmtId="0" fontId="3" fillId="3" borderId="0" xfId="25" applyFill="1" applyAlignment="1">
      <alignment vertical="top"/>
    </xf>
    <xf numFmtId="0" fontId="3" fillId="0" borderId="0" xfId="25" applyAlignment="1">
      <alignment vertical="top"/>
    </xf>
    <xf numFmtId="0" fontId="39" fillId="3" borderId="0" xfId="26" applyFont="1" applyFill="1" applyAlignment="1" applyProtection="1">
      <alignment vertical="top"/>
      <protection hidden="1"/>
    </xf>
    <xf numFmtId="0" fontId="39" fillId="3" borderId="0" xfId="26" applyFont="1" applyFill="1" applyAlignment="1" applyProtection="1">
      <alignment vertical="top" wrapText="1"/>
      <protection hidden="1"/>
    </xf>
    <xf numFmtId="0" fontId="39" fillId="3" borderId="0" xfId="26" applyFill="1" applyAlignment="1" applyProtection="1">
      <alignment horizontal="center"/>
      <protection hidden="1"/>
    </xf>
    <xf numFmtId="17" fontId="3" fillId="3" borderId="0" xfId="25" quotePrefix="1" applyNumberFormat="1" applyFont="1" applyFill="1" applyAlignment="1" applyProtection="1">
      <alignment horizontal="center"/>
      <protection hidden="1"/>
    </xf>
    <xf numFmtId="0" fontId="39" fillId="3" borderId="0" xfId="26" applyFill="1" applyAlignment="1" applyProtection="1">
      <alignment vertical="top"/>
      <protection hidden="1"/>
    </xf>
    <xf numFmtId="0" fontId="3" fillId="3" borderId="0" xfId="25" applyFill="1" applyAlignment="1" applyProtection="1">
      <protection hidden="1"/>
    </xf>
    <xf numFmtId="0" fontId="27" fillId="3" borderId="0" xfId="2" applyFont="1" applyFill="1"/>
    <xf numFmtId="0" fontId="0" fillId="3" borderId="0" xfId="2" applyFont="1" applyFill="1"/>
    <xf numFmtId="0" fontId="0" fillId="3" borderId="0" xfId="2" applyFont="1" applyFill="1" applyAlignment="1">
      <alignment horizontal="right"/>
    </xf>
    <xf numFmtId="0" fontId="30" fillId="0" borderId="0" xfId="0" applyFont="1" applyAlignment="1">
      <alignment horizontal="left" readingOrder="1"/>
    </xf>
    <xf numFmtId="0" fontId="33" fillId="0" borderId="0" xfId="4" applyFont="1"/>
    <xf numFmtId="165" fontId="40" fillId="3" borderId="0" xfId="2" applyNumberFormat="1" applyFont="1" applyFill="1"/>
    <xf numFmtId="0" fontId="40" fillId="3" borderId="0" xfId="2" applyFont="1" applyFill="1"/>
    <xf numFmtId="0" fontId="10" fillId="0" borderId="31" xfId="2" applyFont="1" applyBorder="1" applyAlignment="1">
      <alignment wrapText="1"/>
    </xf>
    <xf numFmtId="0" fontId="27" fillId="0" borderId="0" xfId="2" applyFont="1"/>
    <xf numFmtId="0" fontId="39" fillId="3" borderId="0" xfId="26" applyFill="1" applyAlignment="1" applyProtection="1">
      <alignment vertical="center"/>
      <protection hidden="1"/>
    </xf>
    <xf numFmtId="0" fontId="6" fillId="0" borderId="50" xfId="2" applyFont="1" applyBorder="1"/>
    <xf numFmtId="1" fontId="6" fillId="0" borderId="27" xfId="2" applyNumberFormat="1" applyFont="1" applyBorder="1"/>
    <xf numFmtId="1" fontId="6" fillId="0" borderId="28" xfId="2" applyNumberFormat="1" applyFont="1" applyBorder="1"/>
    <xf numFmtId="1" fontId="6" fillId="0" borderId="29" xfId="2" applyNumberFormat="1" applyFont="1" applyBorder="1"/>
    <xf numFmtId="0" fontId="0" fillId="0" borderId="25" xfId="2" applyFont="1" applyBorder="1"/>
    <xf numFmtId="1" fontId="1" fillId="0" borderId="27" xfId="1" applyNumberFormat="1" applyBorder="1"/>
    <xf numFmtId="1" fontId="1" fillId="0" borderId="28" xfId="1" applyNumberFormat="1" applyBorder="1"/>
    <xf numFmtId="1" fontId="1" fillId="0" borderId="29" xfId="1" applyNumberFormat="1" applyBorder="1"/>
    <xf numFmtId="1" fontId="0" fillId="0" borderId="27" xfId="2" applyNumberFormat="1" applyFont="1" applyFill="1" applyBorder="1"/>
    <xf numFmtId="1" fontId="0" fillId="0" borderId="48" xfId="2" applyNumberFormat="1" applyFont="1" applyFill="1" applyBorder="1"/>
    <xf numFmtId="165" fontId="42" fillId="0" borderId="8" xfId="0" applyNumberFormat="1" applyFont="1" applyBorder="1"/>
    <xf numFmtId="166" fontId="3" fillId="0" borderId="0" xfId="4" applyNumberFormat="1"/>
    <xf numFmtId="166" fontId="0" fillId="0" borderId="0" xfId="2" applyNumberFormat="1" applyFont="1"/>
    <xf numFmtId="0" fontId="0" fillId="0" borderId="6" xfId="2" applyFont="1" applyFill="1" applyBorder="1"/>
    <xf numFmtId="0" fontId="42" fillId="0" borderId="6" xfId="0" applyFont="1" applyBorder="1" applyAlignment="1">
      <alignment horizontal="left"/>
    </xf>
    <xf numFmtId="49" fontId="6" fillId="0" borderId="0" xfId="2" applyNumberFormat="1" applyFont="1" applyAlignment="1"/>
    <xf numFmtId="165" fontId="42" fillId="0" borderId="0" xfId="0" applyNumberFormat="1" applyFont="1" applyBorder="1"/>
    <xf numFmtId="165" fontId="43" fillId="0" borderId="0" xfId="2" applyNumberFormat="1" applyFont="1"/>
    <xf numFmtId="165" fontId="38" fillId="0" borderId="0" xfId="2" applyNumberFormat="1" applyFont="1"/>
    <xf numFmtId="0" fontId="45" fillId="0" borderId="0" xfId="4" applyFont="1"/>
    <xf numFmtId="0" fontId="38" fillId="0" borderId="0" xfId="1" applyFont="1"/>
    <xf numFmtId="165" fontId="27" fillId="0" borderId="0" xfId="2" applyNumberFormat="1" applyFont="1"/>
    <xf numFmtId="165" fontId="1" fillId="0" borderId="0" xfId="2" applyNumberFormat="1" applyFont="1"/>
    <xf numFmtId="0" fontId="3" fillId="0" borderId="0" xfId="4" applyFont="1" applyFill="1"/>
    <xf numFmtId="165" fontId="1" fillId="0" borderId="0" xfId="2" applyNumberFormat="1" applyFont="1" applyFill="1"/>
    <xf numFmtId="0" fontId="10" fillId="3" borderId="63" xfId="2" applyFont="1" applyFill="1" applyBorder="1" applyAlignment="1">
      <alignment wrapText="1"/>
    </xf>
    <xf numFmtId="0" fontId="27" fillId="0" borderId="0" xfId="4" applyFont="1"/>
    <xf numFmtId="164" fontId="0" fillId="0" borderId="43" xfId="1" applyNumberFormat="1" applyFont="1" applyBorder="1" applyAlignment="1"/>
    <xf numFmtId="164" fontId="0" fillId="0" borderId="33" xfId="1" applyNumberFormat="1" applyFont="1" applyBorder="1" applyAlignment="1"/>
    <xf numFmtId="164" fontId="38" fillId="0" borderId="33" xfId="1" applyNumberFormat="1" applyFont="1" applyBorder="1" applyAlignment="1"/>
    <xf numFmtId="0" fontId="6" fillId="0" borderId="12" xfId="2" applyFont="1" applyBorder="1" applyAlignment="1">
      <alignment horizontal="center" wrapText="1"/>
    </xf>
    <xf numFmtId="164" fontId="3" fillId="0" borderId="7" xfId="2" applyNumberFormat="1" applyFont="1" applyFill="1" applyBorder="1" applyAlignment="1">
      <alignment wrapText="1"/>
    </xf>
    <xf numFmtId="164" fontId="6" fillId="0" borderId="23" xfId="2" applyNumberFormat="1" applyFont="1" applyFill="1" applyBorder="1" applyAlignment="1">
      <alignment wrapText="1"/>
    </xf>
    <xf numFmtId="164" fontId="6" fillId="0" borderId="26" xfId="2" applyNumberFormat="1" applyFont="1" applyFill="1" applyBorder="1" applyAlignment="1">
      <alignment wrapText="1"/>
    </xf>
    <xf numFmtId="164" fontId="0" fillId="0" borderId="41" xfId="1" applyNumberFormat="1" applyFont="1" applyBorder="1" applyAlignment="1">
      <alignment vertical="top" wrapText="1"/>
    </xf>
    <xf numFmtId="164" fontId="10" fillId="0" borderId="15" xfId="2" applyNumberFormat="1" applyFont="1" applyBorder="1" applyAlignment="1">
      <alignment horizontal="center" vertical="center" wrapText="1"/>
    </xf>
    <xf numFmtId="0" fontId="46" fillId="3" borderId="0" xfId="2" applyFont="1" applyFill="1"/>
    <xf numFmtId="165" fontId="3" fillId="0" borderId="0" xfId="2" applyNumberFormat="1" applyFont="1"/>
    <xf numFmtId="164" fontId="6" fillId="0" borderId="11" xfId="2" applyNumberFormat="1" applyFont="1" applyFill="1" applyBorder="1" applyAlignment="1">
      <alignment wrapText="1"/>
    </xf>
    <xf numFmtId="0" fontId="3" fillId="0" borderId="43" xfId="4" applyFill="1" applyBorder="1"/>
    <xf numFmtId="1" fontId="3" fillId="0" borderId="8" xfId="4" applyNumberFormat="1" applyFill="1" applyBorder="1"/>
    <xf numFmtId="1" fontId="3" fillId="0" borderId="0" xfId="4" applyNumberFormat="1" applyFill="1" applyBorder="1"/>
    <xf numFmtId="1" fontId="3" fillId="0" borderId="9" xfId="4" applyNumberFormat="1" applyFill="1" applyBorder="1"/>
    <xf numFmtId="49" fontId="3" fillId="0" borderId="6" xfId="4" quotePrefix="1" applyNumberFormat="1" applyBorder="1"/>
    <xf numFmtId="165" fontId="12" fillId="0" borderId="42" xfId="2" applyNumberFormat="1" applyFont="1" applyBorder="1"/>
    <xf numFmtId="165" fontId="12" fillId="0" borderId="9" xfId="2" applyNumberFormat="1" applyFont="1" applyBorder="1"/>
    <xf numFmtId="165" fontId="12" fillId="0" borderId="13" xfId="2" applyNumberFormat="1" applyFont="1" applyBorder="1"/>
    <xf numFmtId="0" fontId="51" fillId="0" borderId="0" xfId="4" applyFont="1"/>
    <xf numFmtId="165" fontId="52" fillId="0" borderId="0" xfId="2" applyNumberFormat="1" applyFont="1" applyBorder="1" applyAlignment="1">
      <alignment horizontal="right"/>
    </xf>
    <xf numFmtId="165" fontId="52" fillId="0" borderId="0" xfId="2" applyNumberFormat="1" applyFont="1"/>
    <xf numFmtId="165" fontId="12" fillId="0" borderId="0" xfId="2" applyNumberFormat="1" applyFont="1" applyBorder="1" applyAlignment="1">
      <alignment horizontal="right"/>
    </xf>
    <xf numFmtId="49" fontId="3" fillId="0" borderId="25" xfId="4" quotePrefix="1" applyNumberFormat="1" applyBorder="1"/>
    <xf numFmtId="0" fontId="42" fillId="0" borderId="6" xfId="2" applyFont="1" applyBorder="1"/>
    <xf numFmtId="165" fontId="42" fillId="0" borderId="8" xfId="2" applyNumberFormat="1" applyFont="1" applyBorder="1"/>
    <xf numFmtId="165" fontId="42" fillId="0" borderId="0" xfId="2" applyNumberFormat="1" applyFont="1" applyBorder="1"/>
    <xf numFmtId="167" fontId="12" fillId="0" borderId="0" xfId="2" applyNumberFormat="1" applyFont="1" applyBorder="1"/>
    <xf numFmtId="165" fontId="42" fillId="0" borderId="8" xfId="2" applyNumberFormat="1" applyFont="1" applyBorder="1" applyAlignment="1">
      <alignment horizontal="right"/>
    </xf>
    <xf numFmtId="165" fontId="42" fillId="0" borderId="0" xfId="2" applyNumberFormat="1" applyFont="1" applyBorder="1" applyAlignment="1">
      <alignment horizontal="right"/>
    </xf>
    <xf numFmtId="165" fontId="42" fillId="0" borderId="20" xfId="2" applyNumberFormat="1" applyFont="1" applyBorder="1" applyAlignment="1">
      <alignment horizontal="right"/>
    </xf>
    <xf numFmtId="165" fontId="42" fillId="0" borderId="12" xfId="2" applyNumberFormat="1" applyFont="1" applyBorder="1" applyAlignment="1">
      <alignment horizontal="right"/>
    </xf>
    <xf numFmtId="165" fontId="54" fillId="0" borderId="27" xfId="2" applyNumberFormat="1" applyFont="1" applyBorder="1" applyAlignment="1">
      <alignment horizontal="right"/>
    </xf>
    <xf numFmtId="165" fontId="54" fillId="0" borderId="28" xfId="2" applyNumberFormat="1" applyFont="1" applyBorder="1" applyAlignment="1">
      <alignment horizontal="right"/>
    </xf>
    <xf numFmtId="165" fontId="10" fillId="0" borderId="0" xfId="2" applyNumberFormat="1" applyFont="1" applyFill="1" applyBorder="1"/>
    <xf numFmtId="49" fontId="12" fillId="0" borderId="0" xfId="2" applyNumberFormat="1" applyFont="1" applyBorder="1"/>
    <xf numFmtId="165" fontId="3" fillId="0" borderId="0" xfId="2" applyNumberFormat="1" applyFont="1" applyBorder="1" applyAlignment="1">
      <alignment horizontal="left"/>
    </xf>
    <xf numFmtId="49" fontId="10" fillId="0" borderId="65" xfId="2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49" fontId="3" fillId="0" borderId="6" xfId="4" quotePrefix="1" applyNumberFormat="1" applyFont="1" applyBorder="1"/>
    <xf numFmtId="0" fontId="3" fillId="0" borderId="9" xfId="4" applyFont="1" applyBorder="1"/>
    <xf numFmtId="0" fontId="17" fillId="3" borderId="0" xfId="25" applyFont="1" applyFill="1" applyProtection="1">
      <protection hidden="1"/>
    </xf>
    <xf numFmtId="0" fontId="3" fillId="0" borderId="0" xfId="0" applyFont="1" applyAlignment="1">
      <alignment horizontal="left"/>
    </xf>
    <xf numFmtId="2" fontId="12" fillId="0" borderId="0" xfId="2" applyNumberFormat="1" applyFont="1"/>
    <xf numFmtId="49" fontId="10" fillId="0" borderId="0" xfId="2" applyNumberFormat="1" applyFont="1" applyFill="1" applyBorder="1" applyAlignment="1">
      <alignment wrapText="1"/>
    </xf>
    <xf numFmtId="49" fontId="10" fillId="0" borderId="4" xfId="2" applyNumberFormat="1" applyFont="1" applyFill="1" applyBorder="1" applyAlignment="1">
      <alignment wrapText="1"/>
    </xf>
    <xf numFmtId="49" fontId="10" fillId="0" borderId="5" xfId="2" applyNumberFormat="1" applyFont="1" applyFill="1" applyBorder="1" applyAlignment="1">
      <alignment horizontal="center" wrapText="1"/>
    </xf>
    <xf numFmtId="49" fontId="10" fillId="0" borderId="6" xfId="2" applyNumberFormat="1" applyFont="1" applyFill="1" applyBorder="1" applyAlignment="1">
      <alignment wrapText="1"/>
    </xf>
    <xf numFmtId="49" fontId="10" fillId="0" borderId="9" xfId="2" applyNumberFormat="1" applyFont="1" applyFill="1" applyBorder="1" applyAlignment="1">
      <alignment horizontal="center" wrapText="1"/>
    </xf>
    <xf numFmtId="0" fontId="39" fillId="3" borderId="0" xfId="26" applyFill="1" applyAlignment="1" applyProtection="1">
      <protection hidden="1"/>
    </xf>
    <xf numFmtId="0" fontId="55" fillId="0" borderId="0" xfId="1" applyFont="1"/>
    <xf numFmtId="0" fontId="56" fillId="0" borderId="0" xfId="1" applyFont="1"/>
    <xf numFmtId="165" fontId="12" fillId="0" borderId="64" xfId="2" applyNumberFormat="1" applyFont="1" applyBorder="1"/>
    <xf numFmtId="0" fontId="12" fillId="3" borderId="9" xfId="2" applyFont="1" applyFill="1" applyBorder="1"/>
    <xf numFmtId="165" fontId="12" fillId="3" borderId="8" xfId="2" applyNumberFormat="1" applyFont="1" applyFill="1" applyBorder="1" applyAlignment="1">
      <alignment horizontal="right" vertical="top" wrapText="1"/>
    </xf>
    <xf numFmtId="165" fontId="12" fillId="3" borderId="0" xfId="2" applyNumberFormat="1" applyFont="1" applyFill="1" applyBorder="1" applyAlignment="1">
      <alignment horizontal="right" vertical="top" wrapText="1"/>
    </xf>
    <xf numFmtId="2" fontId="3" fillId="0" borderId="0" xfId="4" applyNumberFormat="1"/>
    <xf numFmtId="49" fontId="3" fillId="0" borderId="9" xfId="2" applyNumberFormat="1" applyFont="1" applyFill="1" applyBorder="1" applyAlignment="1">
      <alignment horizontal="right" wrapText="1"/>
    </xf>
    <xf numFmtId="49" fontId="3" fillId="0" borderId="6" xfId="2" quotePrefix="1" applyNumberFormat="1" applyFont="1" applyFill="1" applyBorder="1" applyAlignment="1">
      <alignment wrapText="1"/>
    </xf>
    <xf numFmtId="49" fontId="3" fillId="0" borderId="0" xfId="2" applyNumberFormat="1" applyFont="1" applyFill="1" applyBorder="1" applyAlignment="1">
      <alignment wrapText="1"/>
    </xf>
    <xf numFmtId="2" fontId="6" fillId="0" borderId="61" xfId="2" applyNumberFormat="1" applyFont="1" applyBorder="1"/>
    <xf numFmtId="2" fontId="6" fillId="0" borderId="35" xfId="2" applyNumberFormat="1" applyFont="1" applyBorder="1"/>
    <xf numFmtId="2" fontId="10" fillId="0" borderId="62" xfId="2" applyNumberFormat="1" applyFont="1" applyBorder="1"/>
    <xf numFmtId="2" fontId="6" fillId="0" borderId="0" xfId="2" applyNumberFormat="1" applyFont="1" applyBorder="1"/>
    <xf numFmtId="2" fontId="6" fillId="0" borderId="0" xfId="2" applyNumberFormat="1" applyFont="1"/>
    <xf numFmtId="1" fontId="1" fillId="0" borderId="14" xfId="1" applyNumberFormat="1" applyFont="1" applyBorder="1"/>
    <xf numFmtId="1" fontId="1" fillId="0" borderId="15" xfId="1" applyNumberFormat="1" applyFont="1" applyBorder="1"/>
    <xf numFmtId="1" fontId="1" fillId="0" borderId="16" xfId="1" applyNumberFormat="1" applyFont="1" applyBorder="1"/>
    <xf numFmtId="1" fontId="1" fillId="0" borderId="8" xfId="1" applyNumberFormat="1" applyFont="1" applyBorder="1"/>
    <xf numFmtId="1" fontId="1" fillId="0" borderId="0" xfId="1" applyNumberFormat="1" applyFont="1" applyBorder="1"/>
    <xf numFmtId="1" fontId="1" fillId="0" borderId="18" xfId="1" applyNumberFormat="1" applyFont="1" applyBorder="1"/>
    <xf numFmtId="1" fontId="1" fillId="0" borderId="7" xfId="2" applyNumberFormat="1" applyFont="1" applyBorder="1"/>
    <xf numFmtId="1" fontId="1" fillId="0" borderId="19" xfId="2" applyNumberFormat="1" applyFont="1" applyBorder="1"/>
    <xf numFmtId="1" fontId="1" fillId="0" borderId="14" xfId="2" applyNumberFormat="1" applyFont="1" applyBorder="1"/>
    <xf numFmtId="1" fontId="1" fillId="0" borderId="8" xfId="2" applyNumberFormat="1" applyFont="1" applyBorder="1"/>
    <xf numFmtId="0" fontId="12" fillId="0" borderId="0" xfId="2" applyFont="1" applyBorder="1"/>
    <xf numFmtId="165" fontId="3" fillId="0" borderId="0" xfId="2" applyNumberFormat="1" applyFont="1" applyFill="1"/>
    <xf numFmtId="165" fontId="10" fillId="0" borderId="0" xfId="2" applyNumberFormat="1" applyFont="1" applyFill="1"/>
    <xf numFmtId="165" fontId="0" fillId="0" borderId="0" xfId="0" applyNumberFormat="1" applyAlignment="1">
      <alignment horizontal="right"/>
    </xf>
    <xf numFmtId="164" fontId="3" fillId="0" borderId="7" xfId="2" applyNumberFormat="1" applyFont="1" applyFill="1" applyBorder="1" applyAlignment="1">
      <alignment horizontal="left" vertical="top" wrapText="1"/>
    </xf>
    <xf numFmtId="167" fontId="12" fillId="0" borderId="12" xfId="2" applyNumberFormat="1" applyFont="1" applyBorder="1"/>
    <xf numFmtId="1" fontId="12" fillId="0" borderId="13" xfId="2" applyNumberFormat="1" applyFont="1" applyBorder="1"/>
    <xf numFmtId="2" fontId="3" fillId="0" borderId="0" xfId="2" applyNumberFormat="1" applyFont="1" applyFill="1"/>
    <xf numFmtId="49" fontId="12" fillId="0" borderId="6" xfId="2" applyNumberFormat="1" applyFont="1" applyFill="1" applyBorder="1" applyAlignment="1">
      <alignment wrapText="1"/>
    </xf>
    <xf numFmtId="49" fontId="12" fillId="0" borderId="0" xfId="2" applyNumberFormat="1" applyFont="1" applyFill="1" applyBorder="1" applyAlignment="1">
      <alignment wrapText="1"/>
    </xf>
    <xf numFmtId="49" fontId="12" fillId="0" borderId="9" xfId="2" applyNumberFormat="1" applyFont="1" applyFill="1" applyBorder="1" applyAlignment="1">
      <alignment horizontal="right" wrapText="1"/>
    </xf>
    <xf numFmtId="49" fontId="46" fillId="0" borderId="0" xfId="2" applyNumberFormat="1" applyFont="1"/>
    <xf numFmtId="165" fontId="43" fillId="0" borderId="8" xfId="2" applyNumberFormat="1" applyFont="1" applyBorder="1"/>
    <xf numFmtId="165" fontId="43" fillId="0" borderId="20" xfId="2" applyNumberFormat="1" applyFont="1" applyBorder="1"/>
    <xf numFmtId="0" fontId="10" fillId="3" borderId="24" xfId="2" applyFont="1" applyFill="1" applyBorder="1" applyAlignment="1">
      <alignment horizontal="center" vertical="top" wrapText="1"/>
    </xf>
    <xf numFmtId="0" fontId="10" fillId="3" borderId="45" xfId="2" applyFont="1" applyFill="1" applyBorder="1" applyAlignment="1">
      <alignment horizontal="center" vertical="top" wrapText="1"/>
    </xf>
    <xf numFmtId="0" fontId="10" fillId="3" borderId="51" xfId="2" applyFont="1" applyFill="1" applyBorder="1" applyAlignment="1">
      <alignment horizontal="center" vertical="top" wrapText="1"/>
    </xf>
    <xf numFmtId="0" fontId="0" fillId="0" borderId="0" xfId="2" applyFont="1" applyFill="1"/>
    <xf numFmtId="0" fontId="12" fillId="2" borderId="13" xfId="2" applyFont="1" applyFill="1" applyBorder="1"/>
    <xf numFmtId="0" fontId="12" fillId="0" borderId="25" xfId="2" applyFont="1" applyBorder="1"/>
    <xf numFmtId="165" fontId="58" fillId="0" borderId="27" xfId="2" applyNumberFormat="1" applyFont="1" applyBorder="1" applyAlignment="1">
      <alignment horizontal="right"/>
    </xf>
    <xf numFmtId="165" fontId="10" fillId="0" borderId="28" xfId="4" applyNumberFormat="1" applyFont="1" applyBorder="1"/>
    <xf numFmtId="165" fontId="19" fillId="0" borderId="0" xfId="2" applyNumberFormat="1" applyFont="1" applyBorder="1" applyAlignment="1">
      <alignment horizontal="left"/>
    </xf>
    <xf numFmtId="1" fontId="1" fillId="0" borderId="46" xfId="2" applyNumberFormat="1" applyFont="1" applyBorder="1"/>
    <xf numFmtId="3" fontId="0" fillId="0" borderId="0" xfId="0" applyNumberFormat="1"/>
    <xf numFmtId="0" fontId="0" fillId="0" borderId="0" xfId="0" applyBorder="1"/>
    <xf numFmtId="0" fontId="0" fillId="0" borderId="8" xfId="0" applyBorder="1"/>
    <xf numFmtId="0" fontId="0" fillId="0" borderId="20" xfId="0" applyBorder="1"/>
    <xf numFmtId="0" fontId="3" fillId="0" borderId="23" xfId="0" applyFont="1" applyBorder="1"/>
    <xf numFmtId="1" fontId="0" fillId="0" borderId="23" xfId="0" applyNumberFormat="1" applyBorder="1"/>
    <xf numFmtId="1" fontId="43" fillId="0" borderId="23" xfId="0" applyNumberFormat="1" applyFont="1" applyBorder="1"/>
    <xf numFmtId="3" fontId="0" fillId="0" borderId="21" xfId="0" applyNumberFormat="1" applyBorder="1"/>
    <xf numFmtId="3" fontId="0" fillId="0" borderId="11" xfId="0" applyNumberFormat="1" applyBorder="1"/>
    <xf numFmtId="0" fontId="0" fillId="0" borderId="45" xfId="0" applyBorder="1"/>
    <xf numFmtId="0" fontId="3" fillId="0" borderId="0" xfId="0" applyFont="1" applyBorder="1"/>
    <xf numFmtId="1" fontId="0" fillId="0" borderId="0" xfId="0" applyNumberFormat="1" applyBorder="1"/>
    <xf numFmtId="3" fontId="0" fillId="0" borderId="23" xfId="0" applyNumberFormat="1" applyBorder="1"/>
    <xf numFmtId="3" fontId="0" fillId="0" borderId="51" xfId="0" applyNumberFormat="1" applyBorder="1"/>
    <xf numFmtId="0" fontId="0" fillId="0" borderId="51" xfId="0" applyBorder="1"/>
    <xf numFmtId="0" fontId="0" fillId="4" borderId="14" xfId="0" applyFill="1" applyBorder="1"/>
    <xf numFmtId="0" fontId="0" fillId="4" borderId="46" xfId="0" applyFill="1" applyBorder="1"/>
    <xf numFmtId="0" fontId="0" fillId="4" borderId="1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20" xfId="0" applyFill="1" applyBorder="1"/>
    <xf numFmtId="0" fontId="0" fillId="4" borderId="11" xfId="0" applyFill="1" applyBorder="1"/>
    <xf numFmtId="0" fontId="0" fillId="4" borderId="21" xfId="0" applyFill="1" applyBorder="1"/>
    <xf numFmtId="0" fontId="0" fillId="5" borderId="14" xfId="0" applyFill="1" applyBorder="1"/>
    <xf numFmtId="0" fontId="0" fillId="5" borderId="46" xfId="0" applyFill="1" applyBorder="1"/>
    <xf numFmtId="0" fontId="0" fillId="5" borderId="16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18" xfId="0" applyFill="1" applyBorder="1"/>
    <xf numFmtId="0" fontId="0" fillId="5" borderId="20" xfId="0" applyFill="1" applyBorder="1"/>
    <xf numFmtId="0" fontId="0" fillId="5" borderId="11" xfId="0" applyFill="1" applyBorder="1"/>
    <xf numFmtId="0" fontId="0" fillId="5" borderId="21" xfId="0" applyFill="1" applyBorder="1"/>
    <xf numFmtId="0" fontId="0" fillId="6" borderId="14" xfId="0" applyFill="1" applyBorder="1"/>
    <xf numFmtId="0" fontId="0" fillId="6" borderId="46" xfId="0" applyFill="1" applyBorder="1"/>
    <xf numFmtId="0" fontId="0" fillId="6" borderId="16" xfId="0" applyFill="1" applyBorder="1"/>
    <xf numFmtId="0" fontId="0" fillId="6" borderId="8" xfId="0" applyFill="1" applyBorder="1"/>
    <xf numFmtId="0" fontId="0" fillId="6" borderId="7" xfId="0" applyFill="1" applyBorder="1"/>
    <xf numFmtId="0" fontId="0" fillId="6" borderId="18" xfId="0" applyFill="1" applyBorder="1"/>
    <xf numFmtId="0" fontId="0" fillId="6" borderId="20" xfId="0" applyFill="1" applyBorder="1"/>
    <xf numFmtId="0" fontId="0" fillId="6" borderId="11" xfId="0" applyFill="1" applyBorder="1"/>
    <xf numFmtId="0" fontId="0" fillId="6" borderId="21" xfId="0" applyFill="1" applyBorder="1"/>
    <xf numFmtId="0" fontId="3" fillId="6" borderId="23" xfId="0" applyFont="1" applyFill="1" applyBorder="1" applyAlignment="1">
      <alignment wrapText="1"/>
    </xf>
    <xf numFmtId="3" fontId="0" fillId="6" borderId="11" xfId="0" applyNumberFormat="1" applyFill="1" applyBorder="1"/>
    <xf numFmtId="3" fontId="0" fillId="4" borderId="11" xfId="0" applyNumberFormat="1" applyFill="1" applyBorder="1"/>
    <xf numFmtId="3" fontId="0" fillId="5" borderId="11" xfId="0" applyNumberFormat="1" applyFill="1" applyBorder="1"/>
    <xf numFmtId="0" fontId="10" fillId="0" borderId="59" xfId="2" applyFont="1" applyBorder="1"/>
    <xf numFmtId="2" fontId="10" fillId="0" borderId="28" xfId="2" applyNumberFormat="1" applyFont="1" applyBorder="1"/>
    <xf numFmtId="2" fontId="10" fillId="0" borderId="29" xfId="2" applyNumberFormat="1" applyFont="1" applyBorder="1"/>
    <xf numFmtId="2" fontId="10" fillId="0" borderId="28" xfId="2" applyNumberFormat="1" applyFont="1" applyFill="1" applyBorder="1"/>
    <xf numFmtId="165" fontId="12" fillId="3" borderId="14" xfId="2" applyNumberFormat="1" applyFont="1" applyFill="1" applyBorder="1" applyAlignment="1">
      <alignment horizontal="right" vertical="top" wrapText="1"/>
    </xf>
    <xf numFmtId="0" fontId="12" fillId="3" borderId="17" xfId="2" applyFont="1" applyFill="1" applyBorder="1"/>
    <xf numFmtId="0" fontId="10" fillId="0" borderId="48" xfId="2" applyFont="1" applyFill="1" applyBorder="1"/>
    <xf numFmtId="0" fontId="12" fillId="0" borderId="0" xfId="2" applyFont="1" applyFill="1" applyBorder="1"/>
    <xf numFmtId="0" fontId="0" fillId="0" borderId="6" xfId="0" applyBorder="1" applyAlignment="1">
      <alignment horizontal="left"/>
    </xf>
    <xf numFmtId="165" fontId="12" fillId="0" borderId="12" xfId="2" applyNumberFormat="1" applyFont="1" applyFill="1" applyBorder="1"/>
    <xf numFmtId="0" fontId="0" fillId="0" borderId="21" xfId="0" applyBorder="1" applyAlignment="1">
      <alignment horizontal="left"/>
    </xf>
    <xf numFmtId="49" fontId="3" fillId="0" borderId="6" xfId="4" applyNumberFormat="1" applyFill="1" applyBorder="1"/>
    <xf numFmtId="0" fontId="3" fillId="0" borderId="0" xfId="4" applyFill="1" applyBorder="1"/>
    <xf numFmtId="0" fontId="3" fillId="0" borderId="9" xfId="4" applyFill="1" applyBorder="1"/>
    <xf numFmtId="0" fontId="3" fillId="0" borderId="0" xfId="4" quotePrefix="1" applyFont="1" applyBorder="1"/>
    <xf numFmtId="0" fontId="0" fillId="0" borderId="10" xfId="0" applyBorder="1" applyAlignment="1">
      <alignment horizontal="left"/>
    </xf>
    <xf numFmtId="0" fontId="14" fillId="0" borderId="32" xfId="4" applyFont="1" applyBorder="1"/>
    <xf numFmtId="0" fontId="14" fillId="0" borderId="48" xfId="4" applyFont="1" applyBorder="1"/>
    <xf numFmtId="165" fontId="12" fillId="0" borderId="29" xfId="2" applyNumberFormat="1" applyFont="1" applyBorder="1"/>
    <xf numFmtId="1" fontId="0" fillId="0" borderId="45" xfId="0" applyNumberFormat="1" applyBorder="1"/>
    <xf numFmtId="1" fontId="0" fillId="0" borderId="51" xfId="0" applyNumberFormat="1" applyBorder="1"/>
    <xf numFmtId="1" fontId="0" fillId="0" borderId="0" xfId="0" applyNumberFormat="1"/>
    <xf numFmtId="0" fontId="60" fillId="0" borderId="0" xfId="4" applyFont="1"/>
    <xf numFmtId="0" fontId="61" fillId="0" borderId="6" xfId="0" applyFont="1" applyBorder="1" applyAlignment="1">
      <alignment horizontal="left"/>
    </xf>
    <xf numFmtId="0" fontId="43" fillId="0" borderId="6" xfId="0" applyFont="1" applyBorder="1" applyAlignment="1">
      <alignment horizontal="left"/>
    </xf>
    <xf numFmtId="0" fontId="43" fillId="0" borderId="10" xfId="0" applyFont="1" applyBorder="1" applyAlignment="1">
      <alignment horizontal="left"/>
    </xf>
    <xf numFmtId="0" fontId="6" fillId="3" borderId="3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0" fontId="6" fillId="3" borderId="60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/>
    </xf>
    <xf numFmtId="0" fontId="6" fillId="3" borderId="40" xfId="2" applyFont="1" applyFill="1" applyBorder="1" applyAlignment="1">
      <alignment horizontal="left"/>
    </xf>
    <xf numFmtId="2" fontId="31" fillId="3" borderId="0" xfId="2" applyNumberFormat="1" applyFont="1" applyFill="1" applyAlignment="1">
      <alignment horizontal="left" wrapText="1"/>
    </xf>
    <xf numFmtId="164" fontId="0" fillId="0" borderId="41" xfId="1" applyNumberFormat="1" applyFont="1" applyBorder="1" applyAlignment="1">
      <alignment horizontal="center" vertical="center" wrapText="1"/>
    </xf>
    <xf numFmtId="164" fontId="0" fillId="0" borderId="43" xfId="1" applyNumberFormat="1" applyFont="1" applyBorder="1" applyAlignment="1">
      <alignment horizontal="center" vertical="center" wrapText="1"/>
    </xf>
    <xf numFmtId="164" fontId="0" fillId="0" borderId="33" xfId="1" applyNumberFormat="1" applyFont="1" applyBorder="1" applyAlignment="1">
      <alignment horizontal="center" vertical="center" wrapText="1"/>
    </xf>
    <xf numFmtId="164" fontId="44" fillId="0" borderId="39" xfId="2" applyNumberFormat="1" applyFont="1" applyBorder="1" applyAlignment="1">
      <alignment horizontal="center"/>
    </xf>
    <xf numFmtId="164" fontId="44" fillId="0" borderId="38" xfId="2" applyNumberFormat="1" applyFont="1" applyBorder="1" applyAlignment="1">
      <alignment horizontal="center"/>
    </xf>
    <xf numFmtId="164" fontId="44" fillId="0" borderId="60" xfId="2" applyNumberFormat="1" applyFont="1" applyBorder="1" applyAlignment="1">
      <alignment horizontal="center"/>
    </xf>
    <xf numFmtId="0" fontId="6" fillId="0" borderId="39" xfId="2" applyFont="1" applyBorder="1" applyAlignment="1">
      <alignment horizontal="center"/>
    </xf>
    <xf numFmtId="0" fontId="6" fillId="0" borderId="38" xfId="2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31" fillId="3" borderId="0" xfId="2" applyFont="1" applyFill="1" applyAlignment="1">
      <alignment vertical="top" wrapText="1"/>
    </xf>
    <xf numFmtId="0" fontId="10" fillId="0" borderId="37" xfId="2" applyFont="1" applyBorder="1" applyAlignment="1">
      <alignment horizontal="center" wrapText="1"/>
    </xf>
    <xf numFmtId="0" fontId="10" fillId="0" borderId="38" xfId="2" applyFont="1" applyBorder="1" applyAlignment="1">
      <alignment horizontal="center" wrapText="1"/>
    </xf>
    <xf numFmtId="0" fontId="10" fillId="0" borderId="60" xfId="2" applyFont="1" applyBorder="1" applyAlignment="1">
      <alignment horizontal="center" wrapText="1"/>
    </xf>
    <xf numFmtId="0" fontId="10" fillId="0" borderId="39" xfId="2" applyFont="1" applyBorder="1" applyAlignment="1">
      <alignment horizontal="center" wrapText="1"/>
    </xf>
    <xf numFmtId="0" fontId="12" fillId="0" borderId="38" xfId="2" applyFont="1" applyBorder="1" applyAlignment="1">
      <alignment horizontal="center"/>
    </xf>
    <xf numFmtId="0" fontId="12" fillId="0" borderId="40" xfId="2" applyFont="1" applyBorder="1" applyAlignment="1">
      <alignment horizontal="center"/>
    </xf>
    <xf numFmtId="0" fontId="31" fillId="3" borderId="0" xfId="2" applyFont="1" applyFill="1" applyAlignment="1">
      <alignment horizontal="left" vertical="top" wrapText="1"/>
    </xf>
    <xf numFmtId="0" fontId="31" fillId="3" borderId="0" xfId="2" applyFont="1" applyFill="1" applyAlignment="1">
      <alignment horizontal="left" vertical="top"/>
    </xf>
    <xf numFmtId="0" fontId="31" fillId="3" borderId="55" xfId="2" applyFont="1" applyFill="1" applyBorder="1" applyAlignment="1">
      <alignment vertical="top" wrapText="1"/>
    </xf>
    <xf numFmtId="0" fontId="31" fillId="3" borderId="35" xfId="2" applyFont="1" applyFill="1" applyBorder="1" applyAlignment="1">
      <alignment vertical="top" wrapText="1"/>
    </xf>
    <xf numFmtId="0" fontId="31" fillId="3" borderId="56" xfId="2" applyFont="1" applyFill="1" applyBorder="1" applyAlignment="1">
      <alignment vertical="top" wrapText="1"/>
    </xf>
  </cellXfs>
  <cellStyles count="27">
    <cellStyle name="=C:\WINNT35\SYSTEM32\COMMAND.COM" xfId="2"/>
    <cellStyle name="=C:\WINNT35\SYSTEM32\COMMAND.COM 2" xfId="3"/>
    <cellStyle name="Hyperkobling" xfId="26" builtinId="8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"/>
    <cellStyle name="Normal 2" xfId="11"/>
    <cellStyle name="Normal 2 2" xfId="12"/>
    <cellStyle name="Normal 2 3" xfId="13"/>
    <cellStyle name="Normal 2 4" xfId="14"/>
    <cellStyle name="Normal 3" xfId="15"/>
    <cellStyle name="Normal 3 2" xfId="16"/>
    <cellStyle name="Normal 3 3" xfId="17"/>
    <cellStyle name="Normal 3 4" xfId="18"/>
    <cellStyle name="Normal 4" xfId="19"/>
    <cellStyle name="Normal 5" xfId="20"/>
    <cellStyle name="Normal 6" xfId="21"/>
    <cellStyle name="Normal 7" xfId="22"/>
    <cellStyle name="Normal 8" xfId="23"/>
    <cellStyle name="Normal 9" xfId="24"/>
    <cellStyle name="Normal_ressursregnskap_2005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200025</xdr:rowOff>
    </xdr:from>
    <xdr:to>
      <xdr:col>5</xdr:col>
      <xdr:colOff>723900</xdr:colOff>
      <xdr:row>33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96050" y="4248150"/>
          <a:ext cx="3000375" cy="160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Filen inneholder oppdaterte verdier av ressurs-regnskapet per 31.12.2017. Ved videre bruk av dataene, bes Oljedirektoratet oppgitt som kilde.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This file contains updated values from the petroleum resource account as of December 31, 2017. Please acknowledge the source when using the data.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161926</xdr:colOff>
      <xdr:row>1</xdr:row>
      <xdr:rowOff>104776</xdr:rowOff>
    </xdr:from>
    <xdr:to>
      <xdr:col>4</xdr:col>
      <xdr:colOff>114301</xdr:colOff>
      <xdr:row>5</xdr:row>
      <xdr:rowOff>104776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1926" y="266701"/>
          <a:ext cx="7962900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400" b="1" i="0" strike="noStrike">
              <a:solidFill>
                <a:srgbClr val="000000"/>
              </a:solidFill>
              <a:latin typeface="Arial"/>
              <a:cs typeface="Arial"/>
            </a:rPr>
            <a:t>Petroleumsressurser på norsk kontinentalsokkel</a:t>
          </a:r>
        </a:p>
        <a:p>
          <a:pPr algn="l" rtl="0">
            <a:defRPr sz="1000"/>
          </a:pPr>
          <a:r>
            <a:rPr lang="nb-NO" sz="1400" b="0" i="1" strike="noStrike">
              <a:solidFill>
                <a:srgbClr val="000000"/>
              </a:solidFill>
              <a:latin typeface="Arial"/>
              <a:cs typeface="Arial"/>
            </a:rPr>
            <a:t>The petroleum resources on the Norwegian Continental Shelf</a:t>
          </a: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Per 31.12.2017</a:t>
          </a:r>
        </a:p>
      </xdr:txBody>
    </xdr:sp>
    <xdr:clientData/>
  </xdr:twoCellAnchor>
  <xdr:twoCellAnchor editAs="oneCell">
    <xdr:from>
      <xdr:col>0</xdr:col>
      <xdr:colOff>85725</xdr:colOff>
      <xdr:row>10</xdr:row>
      <xdr:rowOff>57150</xdr:rowOff>
    </xdr:from>
    <xdr:to>
      <xdr:col>0</xdr:col>
      <xdr:colOff>209550</xdr:colOff>
      <xdr:row>10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3525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15</xdr:row>
      <xdr:rowOff>57150</xdr:rowOff>
    </xdr:from>
    <xdr:to>
      <xdr:col>0</xdr:col>
      <xdr:colOff>209550</xdr:colOff>
      <xdr:row>15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8383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209550</xdr:colOff>
      <xdr:row>17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3241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57150</xdr:rowOff>
    </xdr:from>
    <xdr:to>
      <xdr:col>0</xdr:col>
      <xdr:colOff>209550</xdr:colOff>
      <xdr:row>19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6479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24</xdr:row>
      <xdr:rowOff>57150</xdr:rowOff>
    </xdr:from>
    <xdr:to>
      <xdr:col>0</xdr:col>
      <xdr:colOff>209550</xdr:colOff>
      <xdr:row>24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6195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26</xdr:row>
      <xdr:rowOff>57150</xdr:rowOff>
    </xdr:from>
    <xdr:to>
      <xdr:col>0</xdr:col>
      <xdr:colOff>209550</xdr:colOff>
      <xdr:row>26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1052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28</xdr:row>
      <xdr:rowOff>57150</xdr:rowOff>
    </xdr:from>
    <xdr:to>
      <xdr:col>0</xdr:col>
      <xdr:colOff>209550</xdr:colOff>
      <xdr:row>28</xdr:row>
      <xdr:rowOff>152400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5910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30</xdr:row>
      <xdr:rowOff>57150</xdr:rowOff>
    </xdr:from>
    <xdr:to>
      <xdr:col>0</xdr:col>
      <xdr:colOff>209550</xdr:colOff>
      <xdr:row>30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0768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32</xdr:row>
      <xdr:rowOff>57150</xdr:rowOff>
    </xdr:from>
    <xdr:to>
      <xdr:col>0</xdr:col>
      <xdr:colOff>209550</xdr:colOff>
      <xdr:row>32</xdr:row>
      <xdr:rowOff>152400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5626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19050</xdr:rowOff>
    </xdr:from>
    <xdr:to>
      <xdr:col>0</xdr:col>
      <xdr:colOff>228600</xdr:colOff>
      <xdr:row>12</xdr:row>
      <xdr:rowOff>114300</xdr:rowOff>
    </xdr:to>
    <xdr:pic>
      <xdr:nvPicPr>
        <xdr:cNvPr id="15" name="Pictur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2098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371476</xdr:colOff>
      <xdr:row>2</xdr:row>
      <xdr:rowOff>28576</xdr:rowOff>
    </xdr:from>
    <xdr:to>
      <xdr:col>5</xdr:col>
      <xdr:colOff>485776</xdr:colOff>
      <xdr:row>6</xdr:row>
      <xdr:rowOff>116968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1" y="352426"/>
          <a:ext cx="876300" cy="73609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21</xdr:row>
      <xdr:rowOff>38100</xdr:rowOff>
    </xdr:from>
    <xdr:to>
      <xdr:col>0</xdr:col>
      <xdr:colOff>228600</xdr:colOff>
      <xdr:row>21</xdr:row>
      <xdr:rowOff>133350</xdr:rowOff>
    </xdr:to>
    <xdr:pic>
      <xdr:nvPicPr>
        <xdr:cNvPr id="32" name="Picture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0100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34</xdr:row>
      <xdr:rowOff>38100</xdr:rowOff>
    </xdr:from>
    <xdr:to>
      <xdr:col>0</xdr:col>
      <xdr:colOff>217181</xdr:colOff>
      <xdr:row>34</xdr:row>
      <xdr:rowOff>135644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6924675"/>
          <a:ext cx="121931" cy="97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pd.no/Global/Norsk/5-Regelverk/Tematiske%20veiledninger/Ressursklassifisering_n.pdf" TargetMode="External"/><Relationship Id="rId1" Type="http://schemas.openxmlformats.org/officeDocument/2006/relationships/hyperlink" Target="http://www.npd.no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9"/>
  <sheetViews>
    <sheetView tabSelected="1" zoomScaleNormal="100" zoomScaleSheetLayoutView="100" workbookViewId="0">
      <selection activeCell="B52" sqref="B52"/>
    </sheetView>
  </sheetViews>
  <sheetFormatPr baseColWidth="10" defaultRowHeight="12.75" x14ac:dyDescent="0.2"/>
  <cols>
    <col min="1" max="1" width="4.85546875" style="288" customWidth="1"/>
    <col min="2" max="2" width="92.42578125" style="288" customWidth="1"/>
    <col min="3" max="9" width="11.42578125" style="288" customWidth="1"/>
    <col min="10" max="10" width="5" style="288" customWidth="1"/>
    <col min="11" max="256" width="11.42578125" style="288"/>
    <col min="257" max="257" width="4.85546875" style="288" customWidth="1"/>
    <col min="258" max="258" width="92.42578125" style="288" customWidth="1"/>
    <col min="259" max="265" width="11.42578125" style="288" customWidth="1"/>
    <col min="266" max="266" width="5" style="288" customWidth="1"/>
    <col min="267" max="512" width="11.42578125" style="288"/>
    <col min="513" max="513" width="4.85546875" style="288" customWidth="1"/>
    <col min="514" max="514" width="92.42578125" style="288" customWidth="1"/>
    <col min="515" max="521" width="11.42578125" style="288" customWidth="1"/>
    <col min="522" max="522" width="5" style="288" customWidth="1"/>
    <col min="523" max="768" width="11.42578125" style="288"/>
    <col min="769" max="769" width="4.85546875" style="288" customWidth="1"/>
    <col min="770" max="770" width="92.42578125" style="288" customWidth="1"/>
    <col min="771" max="777" width="11.42578125" style="288" customWidth="1"/>
    <col min="778" max="778" width="5" style="288" customWidth="1"/>
    <col min="779" max="1024" width="11.42578125" style="288"/>
    <col min="1025" max="1025" width="4.85546875" style="288" customWidth="1"/>
    <col min="1026" max="1026" width="92.42578125" style="288" customWidth="1"/>
    <col min="1027" max="1033" width="11.42578125" style="288" customWidth="1"/>
    <col min="1034" max="1034" width="5" style="288" customWidth="1"/>
    <col min="1035" max="1280" width="11.42578125" style="288"/>
    <col min="1281" max="1281" width="4.85546875" style="288" customWidth="1"/>
    <col min="1282" max="1282" width="92.42578125" style="288" customWidth="1"/>
    <col min="1283" max="1289" width="11.42578125" style="288" customWidth="1"/>
    <col min="1290" max="1290" width="5" style="288" customWidth="1"/>
    <col min="1291" max="1536" width="11.42578125" style="288"/>
    <col min="1537" max="1537" width="4.85546875" style="288" customWidth="1"/>
    <col min="1538" max="1538" width="92.42578125" style="288" customWidth="1"/>
    <col min="1539" max="1545" width="11.42578125" style="288" customWidth="1"/>
    <col min="1546" max="1546" width="5" style="288" customWidth="1"/>
    <col min="1547" max="1792" width="11.42578125" style="288"/>
    <col min="1793" max="1793" width="4.85546875" style="288" customWidth="1"/>
    <col min="1794" max="1794" width="92.42578125" style="288" customWidth="1"/>
    <col min="1795" max="1801" width="11.42578125" style="288" customWidth="1"/>
    <col min="1802" max="1802" width="5" style="288" customWidth="1"/>
    <col min="1803" max="2048" width="11.42578125" style="288"/>
    <col min="2049" max="2049" width="4.85546875" style="288" customWidth="1"/>
    <col min="2050" max="2050" width="92.42578125" style="288" customWidth="1"/>
    <col min="2051" max="2057" width="11.42578125" style="288" customWidth="1"/>
    <col min="2058" max="2058" width="5" style="288" customWidth="1"/>
    <col min="2059" max="2304" width="11.42578125" style="288"/>
    <col min="2305" max="2305" width="4.85546875" style="288" customWidth="1"/>
    <col min="2306" max="2306" width="92.42578125" style="288" customWidth="1"/>
    <col min="2307" max="2313" width="11.42578125" style="288" customWidth="1"/>
    <col min="2314" max="2314" width="5" style="288" customWidth="1"/>
    <col min="2315" max="2560" width="11.42578125" style="288"/>
    <col min="2561" max="2561" width="4.85546875" style="288" customWidth="1"/>
    <col min="2562" max="2562" width="92.42578125" style="288" customWidth="1"/>
    <col min="2563" max="2569" width="11.42578125" style="288" customWidth="1"/>
    <col min="2570" max="2570" width="5" style="288" customWidth="1"/>
    <col min="2571" max="2816" width="11.42578125" style="288"/>
    <col min="2817" max="2817" width="4.85546875" style="288" customWidth="1"/>
    <col min="2818" max="2818" width="92.42578125" style="288" customWidth="1"/>
    <col min="2819" max="2825" width="11.42578125" style="288" customWidth="1"/>
    <col min="2826" max="2826" width="5" style="288" customWidth="1"/>
    <col min="2827" max="3072" width="11.42578125" style="288"/>
    <col min="3073" max="3073" width="4.85546875" style="288" customWidth="1"/>
    <col min="3074" max="3074" width="92.42578125" style="288" customWidth="1"/>
    <col min="3075" max="3081" width="11.42578125" style="288" customWidth="1"/>
    <col min="3082" max="3082" width="5" style="288" customWidth="1"/>
    <col min="3083" max="3328" width="11.42578125" style="288"/>
    <col min="3329" max="3329" width="4.85546875" style="288" customWidth="1"/>
    <col min="3330" max="3330" width="92.42578125" style="288" customWidth="1"/>
    <col min="3331" max="3337" width="11.42578125" style="288" customWidth="1"/>
    <col min="3338" max="3338" width="5" style="288" customWidth="1"/>
    <col min="3339" max="3584" width="11.42578125" style="288"/>
    <col min="3585" max="3585" width="4.85546875" style="288" customWidth="1"/>
    <col min="3586" max="3586" width="92.42578125" style="288" customWidth="1"/>
    <col min="3587" max="3593" width="11.42578125" style="288" customWidth="1"/>
    <col min="3594" max="3594" width="5" style="288" customWidth="1"/>
    <col min="3595" max="3840" width="11.42578125" style="288"/>
    <col min="3841" max="3841" width="4.85546875" style="288" customWidth="1"/>
    <col min="3842" max="3842" width="92.42578125" style="288" customWidth="1"/>
    <col min="3843" max="3849" width="11.42578125" style="288" customWidth="1"/>
    <col min="3850" max="3850" width="5" style="288" customWidth="1"/>
    <col min="3851" max="4096" width="11.42578125" style="288"/>
    <col min="4097" max="4097" width="4.85546875" style="288" customWidth="1"/>
    <col min="4098" max="4098" width="92.42578125" style="288" customWidth="1"/>
    <col min="4099" max="4105" width="11.42578125" style="288" customWidth="1"/>
    <col min="4106" max="4106" width="5" style="288" customWidth="1"/>
    <col min="4107" max="4352" width="11.42578125" style="288"/>
    <col min="4353" max="4353" width="4.85546875" style="288" customWidth="1"/>
    <col min="4354" max="4354" width="92.42578125" style="288" customWidth="1"/>
    <col min="4355" max="4361" width="11.42578125" style="288" customWidth="1"/>
    <col min="4362" max="4362" width="5" style="288" customWidth="1"/>
    <col min="4363" max="4608" width="11.42578125" style="288"/>
    <col min="4609" max="4609" width="4.85546875" style="288" customWidth="1"/>
    <col min="4610" max="4610" width="92.42578125" style="288" customWidth="1"/>
    <col min="4611" max="4617" width="11.42578125" style="288" customWidth="1"/>
    <col min="4618" max="4618" width="5" style="288" customWidth="1"/>
    <col min="4619" max="4864" width="11.42578125" style="288"/>
    <col min="4865" max="4865" width="4.85546875" style="288" customWidth="1"/>
    <col min="4866" max="4866" width="92.42578125" style="288" customWidth="1"/>
    <col min="4867" max="4873" width="11.42578125" style="288" customWidth="1"/>
    <col min="4874" max="4874" width="5" style="288" customWidth="1"/>
    <col min="4875" max="5120" width="11.42578125" style="288"/>
    <col min="5121" max="5121" width="4.85546875" style="288" customWidth="1"/>
    <col min="5122" max="5122" width="92.42578125" style="288" customWidth="1"/>
    <col min="5123" max="5129" width="11.42578125" style="288" customWidth="1"/>
    <col min="5130" max="5130" width="5" style="288" customWidth="1"/>
    <col min="5131" max="5376" width="11.42578125" style="288"/>
    <col min="5377" max="5377" width="4.85546875" style="288" customWidth="1"/>
    <col min="5378" max="5378" width="92.42578125" style="288" customWidth="1"/>
    <col min="5379" max="5385" width="11.42578125" style="288" customWidth="1"/>
    <col min="5386" max="5386" width="5" style="288" customWidth="1"/>
    <col min="5387" max="5632" width="11.42578125" style="288"/>
    <col min="5633" max="5633" width="4.85546875" style="288" customWidth="1"/>
    <col min="5634" max="5634" width="92.42578125" style="288" customWidth="1"/>
    <col min="5635" max="5641" width="11.42578125" style="288" customWidth="1"/>
    <col min="5642" max="5642" width="5" style="288" customWidth="1"/>
    <col min="5643" max="5888" width="11.42578125" style="288"/>
    <col min="5889" max="5889" width="4.85546875" style="288" customWidth="1"/>
    <col min="5890" max="5890" width="92.42578125" style="288" customWidth="1"/>
    <col min="5891" max="5897" width="11.42578125" style="288" customWidth="1"/>
    <col min="5898" max="5898" width="5" style="288" customWidth="1"/>
    <col min="5899" max="6144" width="11.42578125" style="288"/>
    <col min="6145" max="6145" width="4.85546875" style="288" customWidth="1"/>
    <col min="6146" max="6146" width="92.42578125" style="288" customWidth="1"/>
    <col min="6147" max="6153" width="11.42578125" style="288" customWidth="1"/>
    <col min="6154" max="6154" width="5" style="288" customWidth="1"/>
    <col min="6155" max="6400" width="11.42578125" style="288"/>
    <col min="6401" max="6401" width="4.85546875" style="288" customWidth="1"/>
    <col min="6402" max="6402" width="92.42578125" style="288" customWidth="1"/>
    <col min="6403" max="6409" width="11.42578125" style="288" customWidth="1"/>
    <col min="6410" max="6410" width="5" style="288" customWidth="1"/>
    <col min="6411" max="6656" width="11.42578125" style="288"/>
    <col min="6657" max="6657" width="4.85546875" style="288" customWidth="1"/>
    <col min="6658" max="6658" width="92.42578125" style="288" customWidth="1"/>
    <col min="6659" max="6665" width="11.42578125" style="288" customWidth="1"/>
    <col min="6666" max="6666" width="5" style="288" customWidth="1"/>
    <col min="6667" max="6912" width="11.42578125" style="288"/>
    <col min="6913" max="6913" width="4.85546875" style="288" customWidth="1"/>
    <col min="6914" max="6914" width="92.42578125" style="288" customWidth="1"/>
    <col min="6915" max="6921" width="11.42578125" style="288" customWidth="1"/>
    <col min="6922" max="6922" width="5" style="288" customWidth="1"/>
    <col min="6923" max="7168" width="11.42578125" style="288"/>
    <col min="7169" max="7169" width="4.85546875" style="288" customWidth="1"/>
    <col min="7170" max="7170" width="92.42578125" style="288" customWidth="1"/>
    <col min="7171" max="7177" width="11.42578125" style="288" customWidth="1"/>
    <col min="7178" max="7178" width="5" style="288" customWidth="1"/>
    <col min="7179" max="7424" width="11.42578125" style="288"/>
    <col min="7425" max="7425" width="4.85546875" style="288" customWidth="1"/>
    <col min="7426" max="7426" width="92.42578125" style="288" customWidth="1"/>
    <col min="7427" max="7433" width="11.42578125" style="288" customWidth="1"/>
    <col min="7434" max="7434" width="5" style="288" customWidth="1"/>
    <col min="7435" max="7680" width="11.42578125" style="288"/>
    <col min="7681" max="7681" width="4.85546875" style="288" customWidth="1"/>
    <col min="7682" max="7682" width="92.42578125" style="288" customWidth="1"/>
    <col min="7683" max="7689" width="11.42578125" style="288" customWidth="1"/>
    <col min="7690" max="7690" width="5" style="288" customWidth="1"/>
    <col min="7691" max="7936" width="11.42578125" style="288"/>
    <col min="7937" max="7937" width="4.85546875" style="288" customWidth="1"/>
    <col min="7938" max="7938" width="92.42578125" style="288" customWidth="1"/>
    <col min="7939" max="7945" width="11.42578125" style="288" customWidth="1"/>
    <col min="7946" max="7946" width="5" style="288" customWidth="1"/>
    <col min="7947" max="8192" width="11.42578125" style="288"/>
    <col min="8193" max="8193" width="4.85546875" style="288" customWidth="1"/>
    <col min="8194" max="8194" width="92.42578125" style="288" customWidth="1"/>
    <col min="8195" max="8201" width="11.42578125" style="288" customWidth="1"/>
    <col min="8202" max="8202" width="5" style="288" customWidth="1"/>
    <col min="8203" max="8448" width="11.42578125" style="288"/>
    <col min="8449" max="8449" width="4.85546875" style="288" customWidth="1"/>
    <col min="8450" max="8450" width="92.42578125" style="288" customWidth="1"/>
    <col min="8451" max="8457" width="11.42578125" style="288" customWidth="1"/>
    <col min="8458" max="8458" width="5" style="288" customWidth="1"/>
    <col min="8459" max="8704" width="11.42578125" style="288"/>
    <col min="8705" max="8705" width="4.85546875" style="288" customWidth="1"/>
    <col min="8706" max="8706" width="92.42578125" style="288" customWidth="1"/>
    <col min="8707" max="8713" width="11.42578125" style="288" customWidth="1"/>
    <col min="8714" max="8714" width="5" style="288" customWidth="1"/>
    <col min="8715" max="8960" width="11.42578125" style="288"/>
    <col min="8961" max="8961" width="4.85546875" style="288" customWidth="1"/>
    <col min="8962" max="8962" width="92.42578125" style="288" customWidth="1"/>
    <col min="8963" max="8969" width="11.42578125" style="288" customWidth="1"/>
    <col min="8970" max="8970" width="5" style="288" customWidth="1"/>
    <col min="8971" max="9216" width="11.42578125" style="288"/>
    <col min="9217" max="9217" width="4.85546875" style="288" customWidth="1"/>
    <col min="9218" max="9218" width="92.42578125" style="288" customWidth="1"/>
    <col min="9219" max="9225" width="11.42578125" style="288" customWidth="1"/>
    <col min="9226" max="9226" width="5" style="288" customWidth="1"/>
    <col min="9227" max="9472" width="11.42578125" style="288"/>
    <col min="9473" max="9473" width="4.85546875" style="288" customWidth="1"/>
    <col min="9474" max="9474" width="92.42578125" style="288" customWidth="1"/>
    <col min="9475" max="9481" width="11.42578125" style="288" customWidth="1"/>
    <col min="9482" max="9482" width="5" style="288" customWidth="1"/>
    <col min="9483" max="9728" width="11.42578125" style="288"/>
    <col min="9729" max="9729" width="4.85546875" style="288" customWidth="1"/>
    <col min="9730" max="9730" width="92.42578125" style="288" customWidth="1"/>
    <col min="9731" max="9737" width="11.42578125" style="288" customWidth="1"/>
    <col min="9738" max="9738" width="5" style="288" customWidth="1"/>
    <col min="9739" max="9984" width="11.42578125" style="288"/>
    <col min="9985" max="9985" width="4.85546875" style="288" customWidth="1"/>
    <col min="9986" max="9986" width="92.42578125" style="288" customWidth="1"/>
    <col min="9987" max="9993" width="11.42578125" style="288" customWidth="1"/>
    <col min="9994" max="9994" width="5" style="288" customWidth="1"/>
    <col min="9995" max="10240" width="11.42578125" style="288"/>
    <col min="10241" max="10241" width="4.85546875" style="288" customWidth="1"/>
    <col min="10242" max="10242" width="92.42578125" style="288" customWidth="1"/>
    <col min="10243" max="10249" width="11.42578125" style="288" customWidth="1"/>
    <col min="10250" max="10250" width="5" style="288" customWidth="1"/>
    <col min="10251" max="10496" width="11.42578125" style="288"/>
    <col min="10497" max="10497" width="4.85546875" style="288" customWidth="1"/>
    <col min="10498" max="10498" width="92.42578125" style="288" customWidth="1"/>
    <col min="10499" max="10505" width="11.42578125" style="288" customWidth="1"/>
    <col min="10506" max="10506" width="5" style="288" customWidth="1"/>
    <col min="10507" max="10752" width="11.42578125" style="288"/>
    <col min="10753" max="10753" width="4.85546875" style="288" customWidth="1"/>
    <col min="10754" max="10754" width="92.42578125" style="288" customWidth="1"/>
    <col min="10755" max="10761" width="11.42578125" style="288" customWidth="1"/>
    <col min="10762" max="10762" width="5" style="288" customWidth="1"/>
    <col min="10763" max="11008" width="11.42578125" style="288"/>
    <col min="11009" max="11009" width="4.85546875" style="288" customWidth="1"/>
    <col min="11010" max="11010" width="92.42578125" style="288" customWidth="1"/>
    <col min="11011" max="11017" width="11.42578125" style="288" customWidth="1"/>
    <col min="11018" max="11018" width="5" style="288" customWidth="1"/>
    <col min="11019" max="11264" width="11.42578125" style="288"/>
    <col min="11265" max="11265" width="4.85546875" style="288" customWidth="1"/>
    <col min="11266" max="11266" width="92.42578125" style="288" customWidth="1"/>
    <col min="11267" max="11273" width="11.42578125" style="288" customWidth="1"/>
    <col min="11274" max="11274" width="5" style="288" customWidth="1"/>
    <col min="11275" max="11520" width="11.42578125" style="288"/>
    <col min="11521" max="11521" width="4.85546875" style="288" customWidth="1"/>
    <col min="11522" max="11522" width="92.42578125" style="288" customWidth="1"/>
    <col min="11523" max="11529" width="11.42578125" style="288" customWidth="1"/>
    <col min="11530" max="11530" width="5" style="288" customWidth="1"/>
    <col min="11531" max="11776" width="11.42578125" style="288"/>
    <col min="11777" max="11777" width="4.85546875" style="288" customWidth="1"/>
    <col min="11778" max="11778" width="92.42578125" style="288" customWidth="1"/>
    <col min="11779" max="11785" width="11.42578125" style="288" customWidth="1"/>
    <col min="11786" max="11786" width="5" style="288" customWidth="1"/>
    <col min="11787" max="12032" width="11.42578125" style="288"/>
    <col min="12033" max="12033" width="4.85546875" style="288" customWidth="1"/>
    <col min="12034" max="12034" width="92.42578125" style="288" customWidth="1"/>
    <col min="12035" max="12041" width="11.42578125" style="288" customWidth="1"/>
    <col min="12042" max="12042" width="5" style="288" customWidth="1"/>
    <col min="12043" max="12288" width="11.42578125" style="288"/>
    <col min="12289" max="12289" width="4.85546875" style="288" customWidth="1"/>
    <col min="12290" max="12290" width="92.42578125" style="288" customWidth="1"/>
    <col min="12291" max="12297" width="11.42578125" style="288" customWidth="1"/>
    <col min="12298" max="12298" width="5" style="288" customWidth="1"/>
    <col min="12299" max="12544" width="11.42578125" style="288"/>
    <col min="12545" max="12545" width="4.85546875" style="288" customWidth="1"/>
    <col min="12546" max="12546" width="92.42578125" style="288" customWidth="1"/>
    <col min="12547" max="12553" width="11.42578125" style="288" customWidth="1"/>
    <col min="12554" max="12554" width="5" style="288" customWidth="1"/>
    <col min="12555" max="12800" width="11.42578125" style="288"/>
    <col min="12801" max="12801" width="4.85546875" style="288" customWidth="1"/>
    <col min="12802" max="12802" width="92.42578125" style="288" customWidth="1"/>
    <col min="12803" max="12809" width="11.42578125" style="288" customWidth="1"/>
    <col min="12810" max="12810" width="5" style="288" customWidth="1"/>
    <col min="12811" max="13056" width="11.42578125" style="288"/>
    <col min="13057" max="13057" width="4.85546875" style="288" customWidth="1"/>
    <col min="13058" max="13058" width="92.42578125" style="288" customWidth="1"/>
    <col min="13059" max="13065" width="11.42578125" style="288" customWidth="1"/>
    <col min="13066" max="13066" width="5" style="288" customWidth="1"/>
    <col min="13067" max="13312" width="11.42578125" style="288"/>
    <col min="13313" max="13313" width="4.85546875" style="288" customWidth="1"/>
    <col min="13314" max="13314" width="92.42578125" style="288" customWidth="1"/>
    <col min="13315" max="13321" width="11.42578125" style="288" customWidth="1"/>
    <col min="13322" max="13322" width="5" style="288" customWidth="1"/>
    <col min="13323" max="13568" width="11.42578125" style="288"/>
    <col min="13569" max="13569" width="4.85546875" style="288" customWidth="1"/>
    <col min="13570" max="13570" width="92.42578125" style="288" customWidth="1"/>
    <col min="13571" max="13577" width="11.42578125" style="288" customWidth="1"/>
    <col min="13578" max="13578" width="5" style="288" customWidth="1"/>
    <col min="13579" max="13824" width="11.42578125" style="288"/>
    <col min="13825" max="13825" width="4.85546875" style="288" customWidth="1"/>
    <col min="13826" max="13826" width="92.42578125" style="288" customWidth="1"/>
    <col min="13827" max="13833" width="11.42578125" style="288" customWidth="1"/>
    <col min="13834" max="13834" width="5" style="288" customWidth="1"/>
    <col min="13835" max="14080" width="11.42578125" style="288"/>
    <col min="14081" max="14081" width="4.85546875" style="288" customWidth="1"/>
    <col min="14082" max="14082" width="92.42578125" style="288" customWidth="1"/>
    <col min="14083" max="14089" width="11.42578125" style="288" customWidth="1"/>
    <col min="14090" max="14090" width="5" style="288" customWidth="1"/>
    <col min="14091" max="14336" width="11.42578125" style="288"/>
    <col min="14337" max="14337" width="4.85546875" style="288" customWidth="1"/>
    <col min="14338" max="14338" width="92.42578125" style="288" customWidth="1"/>
    <col min="14339" max="14345" width="11.42578125" style="288" customWidth="1"/>
    <col min="14346" max="14346" width="5" style="288" customWidth="1"/>
    <col min="14347" max="14592" width="11.42578125" style="288"/>
    <col min="14593" max="14593" width="4.85546875" style="288" customWidth="1"/>
    <col min="14594" max="14594" width="92.42578125" style="288" customWidth="1"/>
    <col min="14595" max="14601" width="11.42578125" style="288" customWidth="1"/>
    <col min="14602" max="14602" width="5" style="288" customWidth="1"/>
    <col min="14603" max="14848" width="11.42578125" style="288"/>
    <col min="14849" max="14849" width="4.85546875" style="288" customWidth="1"/>
    <col min="14850" max="14850" width="92.42578125" style="288" customWidth="1"/>
    <col min="14851" max="14857" width="11.42578125" style="288" customWidth="1"/>
    <col min="14858" max="14858" width="5" style="288" customWidth="1"/>
    <col min="14859" max="15104" width="11.42578125" style="288"/>
    <col min="15105" max="15105" width="4.85546875" style="288" customWidth="1"/>
    <col min="15106" max="15106" width="92.42578125" style="288" customWidth="1"/>
    <col min="15107" max="15113" width="11.42578125" style="288" customWidth="1"/>
    <col min="15114" max="15114" width="5" style="288" customWidth="1"/>
    <col min="15115" max="15360" width="11.42578125" style="288"/>
    <col min="15361" max="15361" width="4.85546875" style="288" customWidth="1"/>
    <col min="15362" max="15362" width="92.42578125" style="288" customWidth="1"/>
    <col min="15363" max="15369" width="11.42578125" style="288" customWidth="1"/>
    <col min="15370" max="15370" width="5" style="288" customWidth="1"/>
    <col min="15371" max="15616" width="11.42578125" style="288"/>
    <col min="15617" max="15617" width="4.85546875" style="288" customWidth="1"/>
    <col min="15618" max="15618" width="92.42578125" style="288" customWidth="1"/>
    <col min="15619" max="15625" width="11.42578125" style="288" customWidth="1"/>
    <col min="15626" max="15626" width="5" style="288" customWidth="1"/>
    <col min="15627" max="15872" width="11.42578125" style="288"/>
    <col min="15873" max="15873" width="4.85546875" style="288" customWidth="1"/>
    <col min="15874" max="15874" width="92.42578125" style="288" customWidth="1"/>
    <col min="15875" max="15881" width="11.42578125" style="288" customWidth="1"/>
    <col min="15882" max="15882" width="5" style="288" customWidth="1"/>
    <col min="15883" max="16128" width="11.42578125" style="288"/>
    <col min="16129" max="16129" width="4.85546875" style="288" customWidth="1"/>
    <col min="16130" max="16130" width="92.42578125" style="288" customWidth="1"/>
    <col min="16131" max="16137" width="11.42578125" style="288" customWidth="1"/>
    <col min="16138" max="16138" width="5" style="288" customWidth="1"/>
    <col min="16139" max="16384" width="11.42578125" style="288"/>
  </cols>
  <sheetData>
    <row r="1" spans="1:16" x14ac:dyDescent="0.2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7"/>
      <c r="L1" s="287"/>
      <c r="M1" s="287"/>
      <c r="N1" s="287"/>
      <c r="O1" s="287"/>
      <c r="P1" s="287"/>
    </row>
    <row r="2" spans="1:16" x14ac:dyDescent="0.2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7"/>
      <c r="L2" s="287"/>
      <c r="M2" s="287"/>
      <c r="N2" s="287"/>
      <c r="O2" s="287"/>
      <c r="P2" s="287"/>
    </row>
    <row r="3" spans="1:16" x14ac:dyDescent="0.2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7"/>
      <c r="L3" s="287"/>
      <c r="M3" s="287"/>
      <c r="N3" s="287"/>
      <c r="O3" s="287"/>
      <c r="P3" s="287"/>
    </row>
    <row r="4" spans="1:16" x14ac:dyDescent="0.2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7"/>
      <c r="L4" s="287"/>
      <c r="M4" s="287"/>
      <c r="N4" s="287"/>
      <c r="O4" s="287"/>
      <c r="P4" s="287"/>
    </row>
    <row r="5" spans="1:16" x14ac:dyDescent="0.2">
      <c r="A5" s="286"/>
      <c r="B5" s="286"/>
      <c r="C5" s="286"/>
      <c r="D5" s="286"/>
      <c r="E5" s="286"/>
      <c r="F5" s="286"/>
      <c r="G5" s="286"/>
      <c r="H5" s="286"/>
      <c r="I5" s="286"/>
      <c r="J5" s="286"/>
      <c r="K5" s="287"/>
      <c r="L5" s="287"/>
      <c r="M5" s="287"/>
      <c r="N5" s="287"/>
      <c r="O5" s="287"/>
      <c r="P5" s="287"/>
    </row>
    <row r="6" spans="1:16" x14ac:dyDescent="0.2">
      <c r="A6" s="286"/>
      <c r="B6" s="286"/>
      <c r="C6" s="286"/>
      <c r="D6" s="286"/>
      <c r="E6" s="286"/>
      <c r="F6" s="286"/>
      <c r="G6" s="286"/>
      <c r="H6" s="286"/>
      <c r="I6" s="286"/>
      <c r="J6" s="286"/>
      <c r="K6" s="287"/>
      <c r="L6" s="287"/>
      <c r="M6" s="287"/>
      <c r="N6" s="287"/>
      <c r="O6" s="287"/>
      <c r="P6" s="287"/>
    </row>
    <row r="7" spans="1:16" x14ac:dyDescent="0.2">
      <c r="A7" s="286"/>
      <c r="B7" s="386" t="s">
        <v>479</v>
      </c>
      <c r="C7" s="286"/>
      <c r="D7" s="286"/>
      <c r="E7" s="286"/>
      <c r="F7" s="286"/>
      <c r="G7" s="286"/>
      <c r="H7" s="286"/>
      <c r="I7" s="286"/>
      <c r="J7" s="286"/>
      <c r="K7" s="287"/>
      <c r="L7" s="287"/>
      <c r="M7" s="287"/>
      <c r="N7" s="287"/>
      <c r="O7" s="287"/>
      <c r="P7" s="287"/>
    </row>
    <row r="8" spans="1:16" x14ac:dyDescent="0.2">
      <c r="A8" s="286"/>
      <c r="B8" s="286"/>
      <c r="C8" s="286"/>
      <c r="D8" s="286"/>
      <c r="E8" s="286"/>
      <c r="F8" s="286"/>
      <c r="G8" s="286"/>
      <c r="H8" s="286"/>
      <c r="I8" s="286"/>
      <c r="J8" s="286"/>
      <c r="K8" s="287"/>
      <c r="L8" s="287"/>
      <c r="M8" s="287"/>
      <c r="N8" s="287"/>
      <c r="O8" s="287"/>
      <c r="P8" s="287"/>
    </row>
    <row r="9" spans="1:16" ht="20.100000000000001" customHeight="1" x14ac:dyDescent="0.25">
      <c r="A9" s="286"/>
      <c r="B9" s="378" t="s">
        <v>476</v>
      </c>
      <c r="C9" s="286"/>
      <c r="D9" s="286"/>
      <c r="E9" s="286"/>
      <c r="F9" s="286"/>
      <c r="G9" s="286"/>
      <c r="H9" s="286"/>
      <c r="I9" s="286"/>
      <c r="J9" s="286"/>
      <c r="K9" s="287"/>
      <c r="L9" s="287"/>
      <c r="M9" s="287"/>
      <c r="N9" s="287"/>
      <c r="O9" s="287"/>
      <c r="P9" s="287"/>
    </row>
    <row r="10" spans="1:16" x14ac:dyDescent="0.2">
      <c r="A10" s="286"/>
      <c r="B10" s="286"/>
      <c r="C10" s="286"/>
      <c r="D10" s="286"/>
      <c r="E10" s="286"/>
      <c r="F10" s="286"/>
      <c r="G10" s="286"/>
      <c r="H10" s="286"/>
      <c r="I10" s="286"/>
      <c r="J10" s="286"/>
      <c r="K10" s="287"/>
      <c r="L10" s="287"/>
      <c r="M10" s="287"/>
      <c r="N10" s="287"/>
      <c r="O10" s="287"/>
      <c r="P10" s="287"/>
    </row>
    <row r="11" spans="1:16" s="292" customFormat="1" ht="25.5" x14ac:dyDescent="0.25">
      <c r="A11" s="289"/>
      <c r="B11" s="290" t="s">
        <v>367</v>
      </c>
      <c r="C11" s="289"/>
      <c r="D11" s="289"/>
      <c r="E11" s="289"/>
      <c r="F11" s="289"/>
      <c r="G11" s="289"/>
      <c r="H11" s="289"/>
      <c r="I11" s="289"/>
      <c r="J11" s="289"/>
      <c r="K11" s="291"/>
      <c r="L11" s="291"/>
      <c r="M11" s="291"/>
      <c r="N11" s="291"/>
      <c r="O11" s="291"/>
      <c r="P11" s="291"/>
    </row>
    <row r="12" spans="1:16" s="292" customFormat="1" x14ac:dyDescent="0.25">
      <c r="A12" s="289"/>
      <c r="B12" s="290"/>
      <c r="C12" s="289"/>
      <c r="D12" s="289"/>
      <c r="E12" s="289"/>
      <c r="F12" s="289"/>
      <c r="G12" s="289"/>
      <c r="H12" s="289"/>
      <c r="I12" s="289"/>
      <c r="J12" s="289"/>
      <c r="K12" s="291"/>
      <c r="L12" s="291"/>
      <c r="M12" s="291"/>
      <c r="N12" s="291"/>
      <c r="O12" s="291"/>
      <c r="P12" s="291"/>
    </row>
    <row r="13" spans="1:16" s="292" customFormat="1" x14ac:dyDescent="0.2">
      <c r="A13" s="298"/>
      <c r="B13" s="290" t="s">
        <v>632</v>
      </c>
      <c r="C13" s="289"/>
      <c r="D13" s="289"/>
      <c r="E13" s="289"/>
      <c r="F13" s="289"/>
      <c r="G13" s="289"/>
      <c r="H13" s="289"/>
      <c r="I13" s="289"/>
      <c r="J13" s="289"/>
      <c r="K13" s="291"/>
      <c r="L13" s="291"/>
      <c r="M13" s="291"/>
      <c r="N13" s="291"/>
      <c r="O13" s="291"/>
      <c r="P13" s="291"/>
    </row>
    <row r="14" spans="1:16" s="292" customFormat="1" x14ac:dyDescent="0.25">
      <c r="A14" s="289"/>
      <c r="B14" s="308" t="s">
        <v>633</v>
      </c>
      <c r="C14" s="289"/>
      <c r="D14" s="289"/>
      <c r="E14" s="289"/>
      <c r="F14" s="289"/>
      <c r="G14" s="289"/>
      <c r="H14" s="289"/>
      <c r="I14" s="289"/>
      <c r="J14" s="289"/>
      <c r="K14" s="291"/>
      <c r="L14" s="291"/>
      <c r="M14" s="291"/>
      <c r="N14" s="291"/>
      <c r="O14" s="291"/>
      <c r="P14" s="291"/>
    </row>
    <row r="15" spans="1:16" s="292" customFormat="1" x14ac:dyDescent="0.25">
      <c r="A15" s="289"/>
      <c r="B15" s="308"/>
      <c r="C15" s="289"/>
      <c r="D15" s="289"/>
      <c r="E15" s="289"/>
      <c r="F15" s="289"/>
      <c r="G15" s="289"/>
      <c r="H15" s="289"/>
      <c r="I15" s="289"/>
      <c r="J15" s="289"/>
      <c r="K15" s="291"/>
      <c r="L15" s="291"/>
      <c r="M15" s="291"/>
      <c r="N15" s="291"/>
      <c r="O15" s="291"/>
      <c r="P15" s="291"/>
    </row>
    <row r="16" spans="1:16" s="292" customFormat="1" ht="25.5" x14ac:dyDescent="0.25">
      <c r="A16" s="289"/>
      <c r="B16" s="290" t="s">
        <v>627</v>
      </c>
      <c r="C16" s="289"/>
      <c r="D16" s="289"/>
      <c r="E16" s="289"/>
      <c r="F16" s="289"/>
      <c r="G16" s="289"/>
      <c r="H16" s="289"/>
      <c r="I16" s="289"/>
      <c r="J16" s="289"/>
      <c r="K16" s="291"/>
      <c r="L16" s="291"/>
      <c r="M16" s="291"/>
      <c r="N16" s="291"/>
      <c r="O16" s="291"/>
      <c r="P16" s="291"/>
    </row>
    <row r="17" spans="1:16" s="292" customFormat="1" x14ac:dyDescent="0.25">
      <c r="A17" s="289"/>
      <c r="B17" s="293"/>
      <c r="C17" s="289"/>
      <c r="D17" s="289"/>
      <c r="E17" s="289"/>
      <c r="F17" s="289"/>
      <c r="G17" s="289"/>
      <c r="H17" s="289"/>
      <c r="I17" s="289"/>
      <c r="J17" s="289"/>
      <c r="K17" s="291"/>
      <c r="L17" s="291"/>
      <c r="M17" s="291"/>
      <c r="N17" s="291"/>
      <c r="O17" s="291"/>
      <c r="P17" s="291"/>
    </row>
    <row r="18" spans="1:16" s="292" customFormat="1" x14ac:dyDescent="0.25">
      <c r="A18" s="289"/>
      <c r="B18" s="297" t="s">
        <v>334</v>
      </c>
      <c r="C18" s="289"/>
      <c r="D18" s="289"/>
      <c r="E18" s="289"/>
      <c r="F18" s="289"/>
      <c r="G18" s="289"/>
      <c r="H18" s="289"/>
      <c r="I18" s="289"/>
      <c r="J18" s="289"/>
      <c r="K18" s="291"/>
      <c r="L18" s="291"/>
      <c r="M18" s="291"/>
      <c r="N18" s="291"/>
      <c r="O18" s="291"/>
      <c r="P18" s="291"/>
    </row>
    <row r="19" spans="1:16" s="292" customFormat="1" x14ac:dyDescent="0.25">
      <c r="A19" s="289"/>
      <c r="B19" s="293"/>
      <c r="C19" s="289"/>
      <c r="D19" s="289"/>
      <c r="E19" s="289"/>
      <c r="F19" s="289"/>
      <c r="G19" s="289"/>
      <c r="H19" s="289"/>
      <c r="I19" s="289"/>
      <c r="J19" s="289"/>
      <c r="K19" s="291"/>
      <c r="L19" s="291"/>
      <c r="M19" s="291"/>
      <c r="N19" s="291"/>
      <c r="O19" s="291"/>
      <c r="P19" s="291"/>
    </row>
    <row r="20" spans="1:16" s="292" customFormat="1" ht="25.5" x14ac:dyDescent="0.25">
      <c r="A20" s="289"/>
      <c r="B20" s="290" t="s">
        <v>335</v>
      </c>
      <c r="C20" s="289"/>
      <c r="D20" s="289"/>
      <c r="E20" s="289"/>
      <c r="F20" s="289"/>
      <c r="G20" s="289"/>
      <c r="H20" s="289"/>
      <c r="I20" s="289"/>
      <c r="J20" s="289"/>
      <c r="K20" s="291"/>
      <c r="L20" s="291"/>
      <c r="M20" s="291"/>
      <c r="N20" s="291"/>
      <c r="O20" s="291"/>
      <c r="P20" s="291"/>
    </row>
    <row r="21" spans="1:16" s="292" customFormat="1" x14ac:dyDescent="0.25">
      <c r="A21" s="289"/>
      <c r="B21" s="290"/>
      <c r="C21" s="289"/>
      <c r="D21" s="289"/>
      <c r="E21" s="289"/>
      <c r="F21" s="289"/>
      <c r="G21" s="289"/>
      <c r="H21" s="289"/>
      <c r="I21" s="289"/>
      <c r="J21" s="289"/>
      <c r="K21" s="291"/>
      <c r="L21" s="291"/>
      <c r="M21" s="291"/>
      <c r="N21" s="291"/>
      <c r="O21" s="291"/>
      <c r="P21" s="291"/>
    </row>
    <row r="22" spans="1:16" s="292" customFormat="1" x14ac:dyDescent="0.25">
      <c r="A22" s="289"/>
      <c r="B22" s="290" t="s">
        <v>628</v>
      </c>
      <c r="C22" s="289"/>
      <c r="D22" s="289"/>
      <c r="E22" s="289"/>
      <c r="F22" s="289"/>
      <c r="G22" s="289"/>
      <c r="H22" s="289"/>
      <c r="I22" s="289"/>
      <c r="J22" s="289"/>
      <c r="K22" s="291"/>
      <c r="L22" s="291"/>
      <c r="M22" s="291"/>
      <c r="N22" s="291"/>
      <c r="O22" s="291"/>
      <c r="P22" s="291"/>
    </row>
    <row r="23" spans="1:16" s="292" customFormat="1" x14ac:dyDescent="0.25">
      <c r="A23" s="289"/>
      <c r="B23" s="290" t="s">
        <v>629</v>
      </c>
      <c r="C23" s="289"/>
      <c r="D23" s="289"/>
      <c r="E23" s="289"/>
      <c r="F23" s="289"/>
      <c r="G23" s="289"/>
      <c r="H23" s="289"/>
      <c r="I23" s="289"/>
      <c r="J23" s="289"/>
      <c r="K23" s="291"/>
      <c r="L23" s="291"/>
      <c r="M23" s="291"/>
      <c r="N23" s="291"/>
      <c r="O23" s="291"/>
      <c r="P23" s="291"/>
    </row>
    <row r="24" spans="1:16" s="292" customFormat="1" x14ac:dyDescent="0.25">
      <c r="A24" s="289"/>
      <c r="B24" s="294"/>
      <c r="C24" s="289"/>
      <c r="D24" s="289"/>
      <c r="E24" s="289"/>
      <c r="F24" s="289"/>
      <c r="G24" s="289"/>
      <c r="H24" s="289"/>
      <c r="I24" s="289"/>
      <c r="J24" s="289"/>
      <c r="K24" s="291"/>
      <c r="L24" s="291"/>
      <c r="M24" s="291"/>
      <c r="N24" s="291"/>
      <c r="O24" s="291"/>
      <c r="P24" s="291"/>
    </row>
    <row r="25" spans="1:16" s="292" customFormat="1" ht="25.5" x14ac:dyDescent="0.25">
      <c r="A25" s="289"/>
      <c r="B25" s="290" t="s">
        <v>597</v>
      </c>
      <c r="C25" s="289"/>
      <c r="D25" s="289"/>
      <c r="E25" s="289"/>
      <c r="F25" s="289"/>
      <c r="G25" s="289"/>
      <c r="H25" s="289"/>
      <c r="I25" s="289"/>
      <c r="J25" s="289"/>
      <c r="K25" s="291"/>
      <c r="L25" s="291"/>
      <c r="M25" s="291"/>
      <c r="N25" s="291"/>
      <c r="O25" s="291"/>
      <c r="P25" s="291"/>
    </row>
    <row r="26" spans="1:16" s="292" customFormat="1" x14ac:dyDescent="0.25">
      <c r="A26" s="289"/>
      <c r="B26" s="293"/>
      <c r="C26" s="289"/>
      <c r="D26" s="289"/>
      <c r="E26" s="289"/>
      <c r="F26" s="289"/>
      <c r="G26" s="289"/>
      <c r="H26" s="289"/>
      <c r="I26" s="289"/>
      <c r="J26" s="289"/>
      <c r="K26" s="291"/>
      <c r="L26" s="291"/>
      <c r="M26" s="291"/>
      <c r="N26" s="291"/>
      <c r="O26" s="291"/>
      <c r="P26" s="291"/>
    </row>
    <row r="27" spans="1:16" s="292" customFormat="1" ht="25.5" x14ac:dyDescent="0.25">
      <c r="A27" s="289"/>
      <c r="B27" s="290" t="s">
        <v>630</v>
      </c>
      <c r="C27" s="289"/>
      <c r="D27" s="289"/>
      <c r="E27" s="289"/>
      <c r="F27" s="289"/>
      <c r="G27" s="289"/>
      <c r="H27" s="289"/>
      <c r="I27" s="289"/>
      <c r="J27" s="289"/>
      <c r="K27" s="291"/>
      <c r="L27" s="291"/>
      <c r="M27" s="291"/>
      <c r="N27" s="291"/>
      <c r="O27" s="291"/>
      <c r="P27" s="291"/>
    </row>
    <row r="28" spans="1:16" s="292" customFormat="1" x14ac:dyDescent="0.25">
      <c r="A28" s="289"/>
      <c r="B28" s="294"/>
      <c r="C28" s="289"/>
      <c r="D28" s="289"/>
      <c r="E28" s="289"/>
      <c r="F28" s="289"/>
      <c r="G28" s="289"/>
      <c r="H28" s="289"/>
      <c r="I28" s="289"/>
      <c r="J28" s="289"/>
      <c r="K28" s="291"/>
      <c r="L28" s="291"/>
      <c r="M28" s="291"/>
      <c r="N28" s="291"/>
      <c r="O28" s="291"/>
      <c r="P28" s="291"/>
    </row>
    <row r="29" spans="1:16" s="292" customFormat="1" ht="25.5" x14ac:dyDescent="0.25">
      <c r="A29" s="289"/>
      <c r="B29" s="290" t="s">
        <v>631</v>
      </c>
      <c r="C29" s="289"/>
      <c r="D29" s="289"/>
      <c r="E29" s="289"/>
      <c r="F29" s="289"/>
      <c r="G29" s="289"/>
      <c r="H29" s="289"/>
      <c r="I29" s="289"/>
      <c r="J29" s="289"/>
      <c r="K29" s="291"/>
      <c r="L29" s="291"/>
      <c r="M29" s="291"/>
      <c r="N29" s="291"/>
      <c r="O29" s="291"/>
      <c r="P29" s="291"/>
    </row>
    <row r="30" spans="1:16" s="292" customFormat="1" x14ac:dyDescent="0.25">
      <c r="A30" s="289"/>
      <c r="B30" s="294"/>
      <c r="C30" s="289"/>
      <c r="D30" s="289"/>
      <c r="E30" s="289"/>
      <c r="F30" s="289"/>
      <c r="G30" s="289"/>
      <c r="H30" s="289"/>
      <c r="I30" s="289"/>
      <c r="J30" s="289"/>
      <c r="K30" s="291"/>
      <c r="L30" s="291"/>
      <c r="M30" s="291"/>
      <c r="N30" s="291"/>
      <c r="O30" s="291"/>
      <c r="P30" s="291"/>
    </row>
    <row r="31" spans="1:16" s="292" customFormat="1" ht="25.5" x14ac:dyDescent="0.25">
      <c r="A31" s="289"/>
      <c r="B31" s="290" t="s">
        <v>684</v>
      </c>
      <c r="C31" s="289"/>
      <c r="D31" s="289"/>
      <c r="E31" s="289"/>
      <c r="F31" s="289"/>
      <c r="G31" s="289"/>
      <c r="H31" s="289"/>
      <c r="I31" s="289"/>
      <c r="J31" s="289"/>
      <c r="K31" s="291"/>
      <c r="L31" s="291"/>
      <c r="M31" s="291"/>
      <c r="N31" s="291"/>
      <c r="O31" s="291"/>
      <c r="P31" s="291"/>
    </row>
    <row r="32" spans="1:16" s="292" customFormat="1" x14ac:dyDescent="0.25">
      <c r="A32" s="289"/>
      <c r="B32" s="294"/>
      <c r="C32" s="289"/>
      <c r="D32" s="289"/>
      <c r="E32" s="289"/>
      <c r="F32" s="289"/>
      <c r="G32" s="289"/>
      <c r="H32" s="289"/>
      <c r="I32" s="289"/>
      <c r="J32" s="289"/>
      <c r="K32" s="291"/>
      <c r="L32" s="291"/>
      <c r="M32" s="291"/>
      <c r="N32" s="291"/>
      <c r="O32" s="291"/>
      <c r="P32" s="291"/>
    </row>
    <row r="33" spans="1:16" s="292" customFormat="1" ht="25.5" x14ac:dyDescent="0.25">
      <c r="A33" s="289"/>
      <c r="B33" s="290" t="s">
        <v>336</v>
      </c>
      <c r="C33" s="289"/>
      <c r="D33" s="289"/>
      <c r="E33" s="289"/>
      <c r="F33" s="289"/>
      <c r="G33" s="289"/>
      <c r="H33" s="289"/>
      <c r="I33" s="289"/>
      <c r="J33" s="289"/>
      <c r="K33" s="291"/>
      <c r="L33" s="291"/>
      <c r="M33" s="291"/>
      <c r="N33" s="291"/>
      <c r="O33" s="291"/>
      <c r="P33" s="291"/>
    </row>
    <row r="34" spans="1:16" x14ac:dyDescent="0.2">
      <c r="A34" s="286"/>
      <c r="B34" s="286"/>
      <c r="C34" s="286"/>
      <c r="D34" s="286"/>
      <c r="E34" s="286"/>
      <c r="F34" s="286"/>
      <c r="G34" s="286"/>
      <c r="H34" s="286"/>
      <c r="I34" s="286"/>
      <c r="J34" s="286"/>
      <c r="K34" s="287"/>
      <c r="L34" s="287"/>
      <c r="M34" s="287"/>
      <c r="N34" s="287"/>
      <c r="O34" s="287"/>
      <c r="P34" s="287"/>
    </row>
    <row r="35" spans="1:16" x14ac:dyDescent="0.2">
      <c r="A35" s="286"/>
      <c r="B35" s="386" t="s">
        <v>637</v>
      </c>
      <c r="C35" s="286"/>
      <c r="D35" s="286"/>
      <c r="E35" s="286"/>
      <c r="F35" s="286"/>
      <c r="G35" s="286"/>
      <c r="H35" s="286"/>
      <c r="I35" s="286"/>
      <c r="J35" s="286"/>
      <c r="K35" s="287"/>
      <c r="L35" s="287"/>
      <c r="M35" s="287"/>
      <c r="N35" s="287"/>
      <c r="O35" s="287"/>
      <c r="P35" s="287"/>
    </row>
    <row r="36" spans="1:16" x14ac:dyDescent="0.2">
      <c r="A36" s="286"/>
      <c r="B36" s="386" t="s">
        <v>671</v>
      </c>
      <c r="C36" s="295"/>
      <c r="D36" s="286"/>
      <c r="E36" s="286"/>
      <c r="F36" s="286"/>
      <c r="G36" s="286"/>
      <c r="H36" s="286"/>
      <c r="I36" s="286"/>
      <c r="J36" s="286"/>
      <c r="K36" s="287"/>
      <c r="L36" s="287"/>
      <c r="M36" s="287"/>
      <c r="N36" s="287"/>
      <c r="O36" s="287"/>
      <c r="P36" s="287"/>
    </row>
    <row r="37" spans="1:16" x14ac:dyDescent="0.2">
      <c r="A37" s="286"/>
      <c r="B37" s="386"/>
      <c r="C37" s="295"/>
      <c r="D37" s="286"/>
      <c r="E37" s="286"/>
      <c r="F37" s="286"/>
      <c r="G37" s="286"/>
      <c r="H37" s="286"/>
      <c r="I37" s="286"/>
      <c r="J37" s="286"/>
      <c r="K37" s="287"/>
      <c r="L37" s="287"/>
      <c r="M37" s="287"/>
      <c r="N37" s="287"/>
      <c r="O37" s="287"/>
      <c r="P37" s="287"/>
    </row>
    <row r="38" spans="1:16" x14ac:dyDescent="0.2">
      <c r="A38" s="286"/>
      <c r="B38" s="286"/>
      <c r="C38" s="295" t="s">
        <v>333</v>
      </c>
      <c r="D38" s="286"/>
      <c r="E38" s="286"/>
      <c r="F38" s="286"/>
      <c r="G38" s="286"/>
      <c r="H38" s="286"/>
      <c r="I38" s="286"/>
      <c r="J38" s="286"/>
      <c r="K38" s="287"/>
      <c r="L38" s="287"/>
      <c r="M38" s="287"/>
      <c r="N38" s="287"/>
      <c r="O38" s="287"/>
      <c r="P38" s="287"/>
    </row>
    <row r="39" spans="1:16" x14ac:dyDescent="0.2">
      <c r="A39" s="286"/>
      <c r="B39" s="286"/>
      <c r="C39" s="296" t="s">
        <v>768</v>
      </c>
      <c r="D39" s="286"/>
      <c r="E39" s="286"/>
      <c r="F39" s="286"/>
      <c r="G39" s="286"/>
      <c r="H39" s="286"/>
      <c r="I39" s="286"/>
      <c r="J39" s="286"/>
      <c r="K39" s="287"/>
      <c r="L39" s="287"/>
      <c r="M39" s="287"/>
      <c r="N39" s="287"/>
      <c r="O39" s="287"/>
      <c r="P39" s="287"/>
    </row>
    <row r="40" spans="1:16" x14ac:dyDescent="0.2">
      <c r="A40" s="286"/>
      <c r="B40" s="286"/>
      <c r="C40" s="286"/>
      <c r="D40" s="286"/>
      <c r="E40" s="286"/>
      <c r="F40" s="286"/>
      <c r="G40" s="286"/>
      <c r="H40" s="286"/>
      <c r="I40" s="286"/>
      <c r="J40" s="286"/>
      <c r="K40" s="287"/>
      <c r="L40" s="287"/>
      <c r="M40" s="287"/>
      <c r="N40" s="287"/>
      <c r="O40" s="287"/>
      <c r="P40" s="287"/>
    </row>
    <row r="41" spans="1:16" x14ac:dyDescent="0.2">
      <c r="A41" s="286"/>
      <c r="B41" s="286"/>
      <c r="C41" s="286"/>
      <c r="D41" s="286"/>
      <c r="E41" s="286"/>
      <c r="F41" s="286"/>
      <c r="G41" s="286"/>
      <c r="H41" s="286"/>
      <c r="I41" s="286"/>
      <c r="J41" s="286"/>
      <c r="K41" s="287"/>
      <c r="L41" s="287"/>
      <c r="M41" s="287"/>
      <c r="N41" s="287"/>
      <c r="O41" s="287"/>
      <c r="P41" s="287"/>
    </row>
    <row r="42" spans="1:16" x14ac:dyDescent="0.2">
      <c r="A42" s="287"/>
      <c r="B42" s="287"/>
      <c r="C42" s="286"/>
      <c r="D42" s="287"/>
      <c r="E42" s="287"/>
      <c r="F42" s="287"/>
      <c r="G42" s="287"/>
      <c r="H42" s="287"/>
      <c r="I42" s="287"/>
      <c r="J42" s="286"/>
      <c r="K42" s="287"/>
      <c r="L42" s="287"/>
      <c r="M42" s="287"/>
      <c r="N42" s="287"/>
      <c r="O42" s="287"/>
      <c r="P42" s="287"/>
    </row>
    <row r="43" spans="1:16" x14ac:dyDescent="0.2">
      <c r="A43" s="287"/>
      <c r="B43" s="287"/>
      <c r="C43" s="287"/>
      <c r="D43" s="287"/>
      <c r="E43" s="287"/>
      <c r="F43" s="287"/>
      <c r="G43" s="287"/>
      <c r="H43" s="287"/>
      <c r="I43" s="287"/>
      <c r="J43" s="286"/>
      <c r="K43" s="287"/>
      <c r="L43" s="287"/>
      <c r="M43" s="287"/>
      <c r="N43" s="287"/>
      <c r="O43" s="287"/>
      <c r="P43" s="287"/>
    </row>
    <row r="44" spans="1:16" x14ac:dyDescent="0.2">
      <c r="A44" s="287"/>
      <c r="B44" s="287"/>
      <c r="C44" s="287"/>
      <c r="D44" s="287"/>
      <c r="E44" s="287"/>
      <c r="F44" s="287"/>
      <c r="G44" s="287"/>
      <c r="H44" s="287"/>
      <c r="I44" s="287"/>
      <c r="J44" s="286"/>
      <c r="K44" s="287"/>
      <c r="L44" s="287"/>
      <c r="M44" s="287"/>
      <c r="N44" s="287"/>
      <c r="O44" s="287"/>
      <c r="P44" s="287"/>
    </row>
    <row r="45" spans="1:16" x14ac:dyDescent="0.2">
      <c r="A45" s="287"/>
      <c r="B45" s="287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</row>
    <row r="46" spans="1:16" x14ac:dyDescent="0.2">
      <c r="A46" s="287"/>
      <c r="B46" s="287"/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</row>
    <row r="47" spans="1:16" x14ac:dyDescent="0.2">
      <c r="A47" s="287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</row>
    <row r="48" spans="1:16" x14ac:dyDescent="0.2">
      <c r="A48" s="287"/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</row>
    <row r="49" spans="1:16" x14ac:dyDescent="0.2">
      <c r="A49" s="287"/>
      <c r="B49" s="287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</row>
    <row r="50" spans="1:16" x14ac:dyDescent="0.2">
      <c r="A50" s="287"/>
      <c r="B50" s="287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</row>
    <row r="51" spans="1:16" x14ac:dyDescent="0.2">
      <c r="A51" s="287"/>
      <c r="B51" s="287"/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</row>
    <row r="52" spans="1:16" x14ac:dyDescent="0.2">
      <c r="A52" s="287"/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</row>
    <row r="53" spans="1:16" x14ac:dyDescent="0.2">
      <c r="A53" s="287"/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</row>
    <row r="54" spans="1:16" x14ac:dyDescent="0.2">
      <c r="A54" s="287"/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</row>
    <row r="55" spans="1:16" x14ac:dyDescent="0.2">
      <c r="A55" s="287"/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</row>
    <row r="56" spans="1:16" x14ac:dyDescent="0.2">
      <c r="A56" s="287"/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</row>
    <row r="57" spans="1:16" x14ac:dyDescent="0.2">
      <c r="A57" s="287"/>
      <c r="B57" s="287"/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</row>
    <row r="58" spans="1:16" x14ac:dyDescent="0.2">
      <c r="A58" s="287"/>
      <c r="B58" s="287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</row>
    <row r="59" spans="1:16" x14ac:dyDescent="0.2">
      <c r="A59" s="287"/>
      <c r="B59" s="287"/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</row>
    <row r="60" spans="1:16" x14ac:dyDescent="0.2">
      <c r="A60" s="287"/>
      <c r="B60" s="287"/>
      <c r="C60" s="287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</row>
    <row r="61" spans="1:16" x14ac:dyDescent="0.2">
      <c r="A61" s="287"/>
      <c r="B61" s="287"/>
      <c r="C61" s="287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</row>
    <row r="62" spans="1:16" x14ac:dyDescent="0.2">
      <c r="A62" s="287"/>
      <c r="B62" s="287"/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7"/>
      <c r="P62" s="287"/>
    </row>
    <row r="63" spans="1:16" x14ac:dyDescent="0.2">
      <c r="A63" s="287"/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</row>
    <row r="64" spans="1:16" x14ac:dyDescent="0.2">
      <c r="A64" s="287"/>
      <c r="B64" s="287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</row>
    <row r="65" spans="1:16" x14ac:dyDescent="0.2">
      <c r="A65" s="287"/>
      <c r="B65" s="287"/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</row>
    <row r="66" spans="1:16" x14ac:dyDescent="0.2">
      <c r="A66" s="287"/>
      <c r="B66" s="28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</row>
    <row r="67" spans="1:16" x14ac:dyDescent="0.2">
      <c r="A67" s="287"/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</row>
    <row r="68" spans="1:16" x14ac:dyDescent="0.2">
      <c r="A68" s="287"/>
      <c r="B68" s="287"/>
      <c r="C68" s="287"/>
      <c r="D68" s="287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</row>
    <row r="69" spans="1:16" x14ac:dyDescent="0.2">
      <c r="A69" s="287"/>
      <c r="B69" s="287"/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</row>
    <row r="70" spans="1:16" x14ac:dyDescent="0.2">
      <c r="A70" s="287"/>
      <c r="B70" s="287"/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</row>
    <row r="71" spans="1:16" x14ac:dyDescent="0.2">
      <c r="A71" s="287"/>
      <c r="B71" s="287"/>
      <c r="C71" s="287"/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87"/>
      <c r="P71" s="287"/>
    </row>
    <row r="72" spans="1:16" x14ac:dyDescent="0.2">
      <c r="A72" s="287"/>
      <c r="B72" s="287"/>
      <c r="C72" s="287"/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</row>
    <row r="73" spans="1:16" x14ac:dyDescent="0.2">
      <c r="A73" s="287"/>
      <c r="B73" s="287"/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</row>
    <row r="74" spans="1:16" x14ac:dyDescent="0.2">
      <c r="A74" s="287"/>
      <c r="B74" s="287"/>
      <c r="C74" s="287"/>
      <c r="D74" s="287"/>
      <c r="E74" s="287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</row>
    <row r="75" spans="1:16" x14ac:dyDescent="0.2">
      <c r="A75" s="287"/>
      <c r="B75" s="287"/>
      <c r="C75" s="287"/>
      <c r="D75" s="287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287"/>
      <c r="P75" s="287"/>
    </row>
    <row r="76" spans="1:16" x14ac:dyDescent="0.2">
      <c r="A76" s="287"/>
      <c r="B76" s="287"/>
      <c r="C76" s="287"/>
      <c r="D76" s="287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287"/>
      <c r="P76" s="287"/>
    </row>
    <row r="77" spans="1:16" x14ac:dyDescent="0.2">
      <c r="A77" s="287"/>
      <c r="B77" s="287"/>
      <c r="C77" s="287"/>
      <c r="D77" s="287"/>
      <c r="E77" s="287"/>
      <c r="F77" s="287"/>
      <c r="G77" s="287"/>
      <c r="H77" s="287"/>
      <c r="I77" s="287"/>
      <c r="J77" s="287"/>
      <c r="K77" s="287"/>
      <c r="L77" s="287"/>
      <c r="M77" s="287"/>
      <c r="N77" s="287"/>
      <c r="O77" s="287"/>
      <c r="P77" s="287"/>
    </row>
    <row r="78" spans="1:16" x14ac:dyDescent="0.2">
      <c r="A78" s="287"/>
      <c r="B78" s="287"/>
      <c r="C78" s="287"/>
      <c r="D78" s="287"/>
      <c r="E78" s="287"/>
      <c r="F78" s="287"/>
      <c r="G78" s="287"/>
      <c r="H78" s="287"/>
      <c r="I78" s="287"/>
      <c r="J78" s="287"/>
      <c r="K78" s="287"/>
      <c r="L78" s="287"/>
      <c r="M78" s="287"/>
      <c r="N78" s="287"/>
      <c r="O78" s="287"/>
      <c r="P78" s="287"/>
    </row>
    <row r="79" spans="1:16" x14ac:dyDescent="0.2">
      <c r="A79" s="287"/>
      <c r="B79" s="287"/>
      <c r="C79" s="287"/>
      <c r="D79" s="287"/>
      <c r="E79" s="287"/>
      <c r="F79" s="287"/>
      <c r="G79" s="287"/>
      <c r="H79" s="287"/>
      <c r="I79" s="287"/>
      <c r="J79" s="287"/>
      <c r="K79" s="287"/>
      <c r="L79" s="287"/>
      <c r="M79" s="287"/>
      <c r="N79" s="287"/>
      <c r="O79" s="287"/>
      <c r="P79" s="287"/>
    </row>
    <row r="80" spans="1:16" x14ac:dyDescent="0.2">
      <c r="A80" s="287"/>
      <c r="B80" s="287"/>
      <c r="C80" s="287"/>
      <c r="D80" s="287"/>
      <c r="E80" s="287"/>
      <c r="F80" s="287"/>
      <c r="G80" s="287"/>
      <c r="H80" s="287"/>
      <c r="I80" s="287"/>
      <c r="J80" s="287"/>
      <c r="K80" s="287"/>
      <c r="L80" s="287"/>
      <c r="M80" s="287"/>
      <c r="N80" s="287"/>
      <c r="O80" s="287"/>
      <c r="P80" s="287"/>
    </row>
    <row r="81" spans="1:16" x14ac:dyDescent="0.2">
      <c r="A81" s="287"/>
      <c r="B81" s="287"/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</row>
    <row r="82" spans="1:16" x14ac:dyDescent="0.2">
      <c r="A82" s="287"/>
      <c r="B82" s="287"/>
      <c r="C82" s="287"/>
      <c r="D82" s="287"/>
      <c r="E82" s="287"/>
      <c r="F82" s="287"/>
      <c r="G82" s="287"/>
      <c r="H82" s="287"/>
      <c r="I82" s="287"/>
      <c r="J82" s="287"/>
      <c r="K82" s="287"/>
      <c r="L82" s="287"/>
      <c r="M82" s="287"/>
      <c r="N82" s="287"/>
      <c r="O82" s="287"/>
      <c r="P82" s="287"/>
    </row>
    <row r="83" spans="1:16" x14ac:dyDescent="0.2">
      <c r="A83" s="287"/>
      <c r="B83" s="287"/>
      <c r="C83" s="287"/>
      <c r="D83" s="287"/>
      <c r="E83" s="287"/>
      <c r="F83" s="287"/>
      <c r="G83" s="287"/>
      <c r="H83" s="287"/>
      <c r="I83" s="287"/>
      <c r="J83" s="287"/>
      <c r="K83" s="287"/>
      <c r="L83" s="287"/>
      <c r="M83" s="287"/>
      <c r="N83" s="287"/>
      <c r="O83" s="287"/>
      <c r="P83" s="287"/>
    </row>
    <row r="84" spans="1:16" x14ac:dyDescent="0.2">
      <c r="A84" s="287"/>
      <c r="B84" s="287"/>
      <c r="C84" s="287"/>
      <c r="D84" s="287"/>
      <c r="E84" s="287"/>
      <c r="F84" s="287"/>
      <c r="G84" s="287"/>
      <c r="H84" s="287"/>
      <c r="I84" s="287"/>
      <c r="J84" s="287"/>
      <c r="K84" s="287"/>
      <c r="L84" s="287"/>
      <c r="M84" s="287"/>
      <c r="N84" s="287"/>
      <c r="O84" s="287"/>
      <c r="P84" s="287"/>
    </row>
    <row r="85" spans="1:16" x14ac:dyDescent="0.2">
      <c r="A85" s="287"/>
      <c r="B85" s="287"/>
      <c r="C85" s="287"/>
      <c r="D85" s="287"/>
      <c r="E85" s="287"/>
      <c r="F85" s="287"/>
      <c r="G85" s="287"/>
      <c r="H85" s="287"/>
      <c r="I85" s="287"/>
      <c r="J85" s="287"/>
      <c r="K85" s="287"/>
      <c r="L85" s="287"/>
      <c r="M85" s="287"/>
      <c r="N85" s="287"/>
      <c r="O85" s="287"/>
      <c r="P85" s="287"/>
    </row>
    <row r="86" spans="1:16" x14ac:dyDescent="0.2">
      <c r="A86" s="287"/>
      <c r="B86" s="287"/>
      <c r="C86" s="287"/>
      <c r="D86" s="287"/>
      <c r="E86" s="287"/>
      <c r="F86" s="287"/>
      <c r="G86" s="287"/>
      <c r="H86" s="287"/>
      <c r="I86" s="287"/>
      <c r="J86" s="287"/>
      <c r="K86" s="287"/>
      <c r="L86" s="287"/>
      <c r="M86" s="287"/>
      <c r="N86" s="287"/>
      <c r="O86" s="287"/>
      <c r="P86" s="287"/>
    </row>
    <row r="87" spans="1:16" x14ac:dyDescent="0.2">
      <c r="A87" s="287"/>
      <c r="B87" s="287"/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</row>
    <row r="88" spans="1:16" x14ac:dyDescent="0.2">
      <c r="A88" s="287"/>
      <c r="B88" s="287"/>
      <c r="C88" s="287"/>
      <c r="D88" s="287"/>
      <c r="E88" s="287"/>
      <c r="F88" s="287"/>
      <c r="G88" s="287"/>
      <c r="H88" s="287"/>
      <c r="I88" s="287"/>
      <c r="J88" s="287"/>
      <c r="K88" s="287"/>
      <c r="L88" s="287"/>
      <c r="M88" s="287"/>
      <c r="N88" s="287"/>
      <c r="O88" s="287"/>
      <c r="P88" s="287"/>
    </row>
    <row r="89" spans="1:16" x14ac:dyDescent="0.2">
      <c r="A89" s="287"/>
      <c r="B89" s="287"/>
      <c r="C89" s="287"/>
      <c r="D89" s="287"/>
      <c r="E89" s="287"/>
      <c r="F89" s="287"/>
      <c r="G89" s="287"/>
      <c r="H89" s="287"/>
      <c r="I89" s="287"/>
      <c r="J89" s="287"/>
      <c r="K89" s="287"/>
      <c r="L89" s="287"/>
      <c r="M89" s="287"/>
      <c r="N89" s="287"/>
      <c r="O89" s="287"/>
      <c r="P89" s="287"/>
    </row>
    <row r="90" spans="1:16" x14ac:dyDescent="0.2">
      <c r="A90" s="287"/>
      <c r="B90" s="287"/>
      <c r="C90" s="287"/>
      <c r="D90" s="287"/>
      <c r="E90" s="287"/>
      <c r="F90" s="287"/>
      <c r="G90" s="287"/>
      <c r="H90" s="287"/>
      <c r="I90" s="287"/>
      <c r="J90" s="287"/>
      <c r="K90" s="287"/>
      <c r="L90" s="287"/>
      <c r="M90" s="287"/>
      <c r="N90" s="287"/>
      <c r="O90" s="287"/>
      <c r="P90" s="287"/>
    </row>
    <row r="91" spans="1:16" x14ac:dyDescent="0.2">
      <c r="A91" s="287"/>
      <c r="B91" s="287"/>
      <c r="C91" s="287"/>
      <c r="D91" s="287"/>
      <c r="E91" s="287"/>
      <c r="F91" s="287"/>
      <c r="G91" s="287"/>
      <c r="H91" s="287"/>
      <c r="I91" s="287"/>
      <c r="J91" s="287"/>
      <c r="K91" s="287"/>
      <c r="L91" s="287"/>
      <c r="M91" s="287"/>
      <c r="N91" s="287"/>
      <c r="O91" s="287"/>
      <c r="P91" s="287"/>
    </row>
    <row r="92" spans="1:16" x14ac:dyDescent="0.2">
      <c r="A92" s="287"/>
      <c r="B92" s="287"/>
      <c r="C92" s="287"/>
      <c r="D92" s="287"/>
      <c r="E92" s="287"/>
      <c r="F92" s="287"/>
      <c r="G92" s="287"/>
      <c r="H92" s="287"/>
      <c r="I92" s="287"/>
      <c r="J92" s="287"/>
      <c r="K92" s="287"/>
      <c r="L92" s="287"/>
      <c r="M92" s="287"/>
      <c r="N92" s="287"/>
      <c r="O92" s="287"/>
      <c r="P92" s="287"/>
    </row>
    <row r="93" spans="1:16" x14ac:dyDescent="0.2">
      <c r="A93" s="287"/>
      <c r="B93" s="287"/>
      <c r="C93" s="287"/>
      <c r="D93" s="287"/>
      <c r="E93" s="287"/>
      <c r="F93" s="287"/>
      <c r="G93" s="287"/>
      <c r="H93" s="287"/>
      <c r="I93" s="287"/>
      <c r="J93" s="287"/>
      <c r="K93" s="287"/>
      <c r="L93" s="287"/>
      <c r="M93" s="287"/>
      <c r="N93" s="287"/>
      <c r="O93" s="287"/>
      <c r="P93" s="287"/>
    </row>
    <row r="94" spans="1:16" x14ac:dyDescent="0.2">
      <c r="A94" s="287"/>
      <c r="B94" s="287"/>
      <c r="C94" s="287"/>
      <c r="D94" s="287"/>
      <c r="E94" s="287"/>
      <c r="F94" s="287"/>
      <c r="G94" s="287"/>
      <c r="H94" s="287"/>
      <c r="I94" s="287"/>
      <c r="J94" s="287"/>
      <c r="K94" s="287"/>
      <c r="L94" s="287"/>
      <c r="M94" s="287"/>
      <c r="N94" s="287"/>
      <c r="O94" s="287"/>
      <c r="P94" s="287"/>
    </row>
    <row r="95" spans="1:16" x14ac:dyDescent="0.2">
      <c r="A95" s="287"/>
      <c r="B95" s="287"/>
      <c r="C95" s="287"/>
      <c r="D95" s="287"/>
      <c r="E95" s="287"/>
      <c r="F95" s="287"/>
      <c r="G95" s="287"/>
      <c r="H95" s="287"/>
      <c r="I95" s="287"/>
      <c r="J95" s="287"/>
      <c r="K95" s="287"/>
      <c r="L95" s="287"/>
      <c r="M95" s="287"/>
      <c r="N95" s="287"/>
      <c r="O95" s="287"/>
      <c r="P95" s="287"/>
    </row>
    <row r="96" spans="1:16" x14ac:dyDescent="0.2">
      <c r="A96" s="287"/>
      <c r="B96" s="287"/>
      <c r="C96" s="287"/>
      <c r="D96" s="287"/>
      <c r="E96" s="287"/>
      <c r="F96" s="287"/>
      <c r="G96" s="287"/>
      <c r="H96" s="287"/>
      <c r="I96" s="287"/>
      <c r="J96" s="287"/>
      <c r="K96" s="287"/>
      <c r="L96" s="287"/>
      <c r="M96" s="287"/>
      <c r="N96" s="287"/>
      <c r="O96" s="287"/>
      <c r="P96" s="287"/>
    </row>
    <row r="97" spans="1:16" x14ac:dyDescent="0.2">
      <c r="A97" s="287"/>
      <c r="B97" s="287"/>
      <c r="C97" s="287"/>
      <c r="D97" s="287"/>
      <c r="E97" s="287"/>
      <c r="F97" s="287"/>
      <c r="G97" s="287"/>
      <c r="H97" s="287"/>
      <c r="I97" s="287"/>
      <c r="J97" s="287"/>
      <c r="K97" s="287"/>
      <c r="L97" s="287"/>
      <c r="M97" s="287"/>
      <c r="N97" s="287"/>
      <c r="O97" s="287"/>
      <c r="P97" s="287"/>
    </row>
    <row r="98" spans="1:16" x14ac:dyDescent="0.2">
      <c r="A98" s="287"/>
      <c r="B98" s="287"/>
      <c r="C98" s="287"/>
      <c r="D98" s="287"/>
      <c r="E98" s="287"/>
      <c r="F98" s="287"/>
      <c r="G98" s="287"/>
      <c r="H98" s="287"/>
      <c r="I98" s="287"/>
      <c r="J98" s="287"/>
      <c r="K98" s="287"/>
      <c r="L98" s="287"/>
      <c r="M98" s="287"/>
      <c r="N98" s="287"/>
      <c r="O98" s="287"/>
      <c r="P98" s="287"/>
    </row>
    <row r="99" spans="1:16" x14ac:dyDescent="0.2">
      <c r="A99" s="287"/>
      <c r="B99" s="287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</row>
    <row r="100" spans="1:16" x14ac:dyDescent="0.2">
      <c r="A100" s="287"/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</row>
    <row r="101" spans="1:16" x14ac:dyDescent="0.2">
      <c r="A101" s="287"/>
      <c r="B101" s="287"/>
      <c r="C101" s="287"/>
      <c r="D101" s="287"/>
      <c r="E101" s="287"/>
      <c r="F101" s="287"/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</row>
    <row r="102" spans="1:16" x14ac:dyDescent="0.2">
      <c r="A102" s="287"/>
      <c r="B102" s="287"/>
      <c r="C102" s="287"/>
      <c r="D102" s="287"/>
      <c r="E102" s="287"/>
      <c r="F102" s="287"/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</row>
    <row r="103" spans="1:16" x14ac:dyDescent="0.2">
      <c r="A103" s="287"/>
      <c r="B103" s="287"/>
      <c r="C103" s="287"/>
      <c r="D103" s="287"/>
      <c r="E103" s="287"/>
      <c r="F103" s="287"/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</row>
    <row r="104" spans="1:16" x14ac:dyDescent="0.2">
      <c r="A104" s="287"/>
      <c r="B104" s="287"/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</row>
    <row r="105" spans="1:16" x14ac:dyDescent="0.2">
      <c r="A105" s="287"/>
      <c r="B105" s="287"/>
      <c r="C105" s="287"/>
      <c r="D105" s="287"/>
      <c r="E105" s="287"/>
      <c r="F105" s="287"/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</row>
    <row r="106" spans="1:16" x14ac:dyDescent="0.2">
      <c r="A106" s="287"/>
      <c r="B106" s="287"/>
      <c r="C106" s="287"/>
      <c r="D106" s="287"/>
      <c r="E106" s="287"/>
      <c r="F106" s="287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</row>
    <row r="107" spans="1:16" x14ac:dyDescent="0.2">
      <c r="A107" s="287"/>
      <c r="B107" s="287"/>
      <c r="C107" s="287"/>
      <c r="D107" s="287"/>
      <c r="E107" s="287"/>
      <c r="F107" s="287"/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</row>
    <row r="108" spans="1:16" x14ac:dyDescent="0.2">
      <c r="A108" s="287"/>
      <c r="B108" s="287"/>
      <c r="C108" s="287"/>
      <c r="D108" s="287"/>
      <c r="E108" s="287"/>
      <c r="F108" s="287"/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</row>
    <row r="109" spans="1:16" x14ac:dyDescent="0.2">
      <c r="A109" s="287"/>
      <c r="B109" s="287"/>
      <c r="C109" s="287"/>
      <c r="D109" s="287"/>
      <c r="E109" s="287"/>
      <c r="F109" s="287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</row>
    <row r="110" spans="1:16" x14ac:dyDescent="0.2">
      <c r="A110" s="287"/>
      <c r="B110" s="287"/>
      <c r="C110" s="287"/>
      <c r="D110" s="287"/>
      <c r="E110" s="287"/>
      <c r="F110" s="287"/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</row>
    <row r="111" spans="1:16" x14ac:dyDescent="0.2">
      <c r="A111" s="287"/>
      <c r="B111" s="287"/>
      <c r="C111" s="287"/>
      <c r="D111" s="287"/>
      <c r="E111" s="287"/>
      <c r="F111" s="287"/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</row>
    <row r="112" spans="1:16" x14ac:dyDescent="0.2">
      <c r="A112" s="287"/>
      <c r="B112" s="287"/>
      <c r="C112" s="287"/>
      <c r="D112" s="287"/>
      <c r="E112" s="287"/>
      <c r="F112" s="287"/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</row>
    <row r="113" spans="1:16" x14ac:dyDescent="0.2">
      <c r="A113" s="287"/>
      <c r="B113" s="287"/>
      <c r="C113" s="287"/>
      <c r="D113" s="287"/>
      <c r="E113" s="287"/>
      <c r="F113" s="287"/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</row>
    <row r="114" spans="1:16" x14ac:dyDescent="0.2">
      <c r="A114" s="287"/>
      <c r="B114" s="287"/>
      <c r="C114" s="287"/>
      <c r="D114" s="287"/>
      <c r="E114" s="287"/>
      <c r="F114" s="287"/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</row>
    <row r="115" spans="1:16" x14ac:dyDescent="0.2">
      <c r="A115" s="287"/>
      <c r="B115" s="287"/>
      <c r="C115" s="287"/>
      <c r="D115" s="287"/>
      <c r="E115" s="287"/>
      <c r="F115" s="287"/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</row>
    <row r="116" spans="1:16" x14ac:dyDescent="0.2">
      <c r="A116" s="287"/>
      <c r="B116" s="287"/>
      <c r="C116" s="287"/>
      <c r="D116" s="287"/>
      <c r="E116" s="287"/>
      <c r="F116" s="287"/>
      <c r="G116" s="287"/>
      <c r="H116" s="287"/>
      <c r="I116" s="287"/>
      <c r="J116" s="287"/>
      <c r="K116" s="287"/>
      <c r="L116" s="287"/>
      <c r="M116" s="287"/>
      <c r="N116" s="287"/>
      <c r="O116" s="287"/>
      <c r="P116" s="287"/>
    </row>
    <row r="117" spans="1:16" x14ac:dyDescent="0.2">
      <c r="A117" s="287"/>
      <c r="B117" s="287"/>
      <c r="C117" s="287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</row>
    <row r="118" spans="1:16" x14ac:dyDescent="0.2">
      <c r="A118" s="287"/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</row>
    <row r="119" spans="1:16" x14ac:dyDescent="0.2">
      <c r="A119" s="287"/>
      <c r="B119" s="287"/>
      <c r="C119" s="287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</row>
    <row r="120" spans="1:16" x14ac:dyDescent="0.2">
      <c r="A120" s="287"/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</row>
    <row r="121" spans="1:16" x14ac:dyDescent="0.2">
      <c r="A121" s="287"/>
      <c r="B121" s="287"/>
      <c r="C121" s="287"/>
      <c r="D121" s="287"/>
      <c r="E121" s="287"/>
      <c r="F121" s="287"/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</row>
    <row r="122" spans="1:16" x14ac:dyDescent="0.2">
      <c r="A122" s="287"/>
      <c r="B122" s="287"/>
      <c r="C122" s="287"/>
      <c r="D122" s="287"/>
      <c r="E122" s="287"/>
      <c r="F122" s="287"/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</row>
    <row r="123" spans="1:16" x14ac:dyDescent="0.2">
      <c r="A123" s="287"/>
      <c r="B123" s="287"/>
      <c r="C123" s="287"/>
      <c r="D123" s="287"/>
      <c r="E123" s="287"/>
      <c r="F123" s="287"/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</row>
    <row r="124" spans="1:16" x14ac:dyDescent="0.2">
      <c r="A124" s="287"/>
      <c r="B124" s="287"/>
      <c r="C124" s="287"/>
      <c r="D124" s="287"/>
      <c r="E124" s="287"/>
      <c r="F124" s="287"/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</row>
    <row r="125" spans="1:16" x14ac:dyDescent="0.2">
      <c r="A125" s="287"/>
      <c r="B125" s="287"/>
      <c r="C125" s="287"/>
      <c r="D125" s="287"/>
      <c r="E125" s="287"/>
      <c r="F125" s="287"/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</row>
    <row r="126" spans="1:16" x14ac:dyDescent="0.2">
      <c r="A126" s="287"/>
      <c r="B126" s="287"/>
      <c r="C126" s="287"/>
      <c r="D126" s="287"/>
      <c r="E126" s="287"/>
      <c r="F126" s="287"/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</row>
    <row r="127" spans="1:16" x14ac:dyDescent="0.2">
      <c r="A127" s="287"/>
      <c r="B127" s="287"/>
      <c r="C127" s="287"/>
      <c r="D127" s="287"/>
      <c r="E127" s="287"/>
      <c r="F127" s="287"/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</row>
    <row r="128" spans="1:16" x14ac:dyDescent="0.2">
      <c r="A128" s="287"/>
      <c r="B128" s="287"/>
      <c r="C128" s="287"/>
      <c r="D128" s="287"/>
      <c r="E128" s="287"/>
      <c r="F128" s="287"/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</row>
    <row r="129" spans="1:16" x14ac:dyDescent="0.2">
      <c r="A129" s="287"/>
      <c r="B129" s="287"/>
      <c r="C129" s="287"/>
      <c r="D129" s="287"/>
      <c r="E129" s="287"/>
      <c r="F129" s="287"/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</row>
    <row r="130" spans="1:16" x14ac:dyDescent="0.2">
      <c r="A130" s="287"/>
      <c r="B130" s="287"/>
      <c r="C130" s="287"/>
      <c r="D130" s="287"/>
      <c r="E130" s="287"/>
      <c r="F130" s="287"/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</row>
    <row r="131" spans="1:16" x14ac:dyDescent="0.2">
      <c r="A131" s="287"/>
      <c r="B131" s="287"/>
      <c r="C131" s="287"/>
      <c r="D131" s="287"/>
      <c r="E131" s="287"/>
      <c r="F131" s="287"/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</row>
    <row r="132" spans="1:16" x14ac:dyDescent="0.2">
      <c r="A132" s="287"/>
      <c r="B132" s="287"/>
      <c r="C132" s="287"/>
      <c r="D132" s="287"/>
      <c r="E132" s="287"/>
      <c r="F132" s="287"/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</row>
    <row r="133" spans="1:16" x14ac:dyDescent="0.2">
      <c r="A133" s="287"/>
      <c r="B133" s="287"/>
      <c r="C133" s="287"/>
      <c r="D133" s="287"/>
      <c r="E133" s="287"/>
      <c r="F133" s="287"/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</row>
    <row r="134" spans="1:16" x14ac:dyDescent="0.2">
      <c r="A134" s="287"/>
      <c r="B134" s="287"/>
      <c r="C134" s="287"/>
      <c r="D134" s="287"/>
      <c r="E134" s="287"/>
      <c r="F134" s="287"/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</row>
    <row r="135" spans="1:16" x14ac:dyDescent="0.2">
      <c r="A135" s="287"/>
      <c r="B135" s="287"/>
      <c r="C135" s="287"/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</row>
    <row r="136" spans="1:16" x14ac:dyDescent="0.2">
      <c r="A136" s="287"/>
      <c r="B136" s="287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</row>
    <row r="137" spans="1:16" x14ac:dyDescent="0.2">
      <c r="A137" s="287"/>
      <c r="B137" s="287"/>
      <c r="C137" s="287"/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287"/>
    </row>
    <row r="138" spans="1:16" x14ac:dyDescent="0.2">
      <c r="A138" s="287"/>
      <c r="B138" s="2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</row>
    <row r="139" spans="1:16" x14ac:dyDescent="0.2">
      <c r="A139" s="287"/>
      <c r="B139" s="287"/>
      <c r="C139" s="287"/>
      <c r="D139" s="287"/>
      <c r="E139" s="287"/>
      <c r="F139" s="287"/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</row>
    <row r="140" spans="1:16" x14ac:dyDescent="0.2">
      <c r="A140" s="287"/>
      <c r="B140" s="287"/>
      <c r="C140" s="287"/>
      <c r="D140" s="287"/>
      <c r="E140" s="287"/>
      <c r="F140" s="287"/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</row>
    <row r="141" spans="1:16" x14ac:dyDescent="0.2">
      <c r="A141" s="287"/>
      <c r="B141" s="287"/>
      <c r="C141" s="287"/>
      <c r="D141" s="287"/>
      <c r="E141" s="287"/>
      <c r="F141" s="287"/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</row>
    <row r="142" spans="1:16" x14ac:dyDescent="0.2">
      <c r="A142" s="287"/>
      <c r="B142" s="287"/>
      <c r="C142" s="287"/>
      <c r="D142" s="287"/>
      <c r="E142" s="287"/>
      <c r="F142" s="287"/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</row>
    <row r="143" spans="1:16" x14ac:dyDescent="0.2">
      <c r="A143" s="287"/>
      <c r="B143" s="287"/>
      <c r="C143" s="287"/>
      <c r="D143" s="287"/>
      <c r="E143" s="287"/>
      <c r="F143" s="287"/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</row>
    <row r="144" spans="1:16" x14ac:dyDescent="0.2">
      <c r="A144" s="287"/>
      <c r="B144" s="287"/>
      <c r="C144" s="287"/>
      <c r="D144" s="287"/>
      <c r="E144" s="287"/>
      <c r="F144" s="287"/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</row>
    <row r="145" spans="1:16" x14ac:dyDescent="0.2">
      <c r="A145" s="287"/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</row>
    <row r="146" spans="1:16" x14ac:dyDescent="0.2">
      <c r="A146" s="287"/>
      <c r="B146" s="287"/>
      <c r="C146" s="287"/>
      <c r="D146" s="287"/>
      <c r="E146" s="287"/>
      <c r="F146" s="287"/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</row>
    <row r="147" spans="1:16" x14ac:dyDescent="0.2">
      <c r="A147" s="287"/>
      <c r="B147" s="287"/>
      <c r="C147" s="287"/>
      <c r="D147" s="287"/>
      <c r="E147" s="287"/>
      <c r="F147" s="287"/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</row>
    <row r="148" spans="1:16" x14ac:dyDescent="0.2">
      <c r="A148" s="287"/>
      <c r="B148" s="287"/>
      <c r="C148" s="287"/>
      <c r="D148" s="287"/>
      <c r="E148" s="287"/>
      <c r="F148" s="287"/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</row>
    <row r="149" spans="1:16" x14ac:dyDescent="0.2">
      <c r="A149" s="287"/>
      <c r="B149" s="287"/>
      <c r="C149" s="287"/>
      <c r="D149" s="287"/>
      <c r="E149" s="287"/>
      <c r="F149" s="287"/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</row>
    <row r="150" spans="1:16" x14ac:dyDescent="0.2">
      <c r="A150" s="287"/>
      <c r="B150" s="287"/>
      <c r="C150" s="287"/>
      <c r="D150" s="287"/>
      <c r="E150" s="287"/>
      <c r="F150" s="287"/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</row>
    <row r="151" spans="1:16" x14ac:dyDescent="0.2">
      <c r="A151" s="287"/>
      <c r="B151" s="287"/>
      <c r="C151" s="287"/>
      <c r="D151" s="287"/>
      <c r="E151" s="287"/>
      <c r="F151" s="287"/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</row>
    <row r="152" spans="1:16" x14ac:dyDescent="0.2">
      <c r="A152" s="287"/>
      <c r="B152" s="287"/>
      <c r="C152" s="287"/>
      <c r="D152" s="287"/>
      <c r="E152" s="287"/>
      <c r="F152" s="287"/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</row>
    <row r="153" spans="1:16" x14ac:dyDescent="0.2">
      <c r="A153" s="287"/>
      <c r="B153" s="287"/>
      <c r="C153" s="287"/>
      <c r="D153" s="287"/>
      <c r="E153" s="287"/>
      <c r="F153" s="287"/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</row>
    <row r="154" spans="1:16" x14ac:dyDescent="0.2">
      <c r="A154" s="287"/>
      <c r="B154" s="287"/>
      <c r="C154" s="287"/>
      <c r="D154" s="287"/>
      <c r="E154" s="287"/>
      <c r="F154" s="287"/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</row>
    <row r="155" spans="1:16" x14ac:dyDescent="0.2">
      <c r="A155" s="287"/>
      <c r="B155" s="287"/>
      <c r="C155" s="287"/>
      <c r="D155" s="287"/>
      <c r="E155" s="287"/>
      <c r="F155" s="287"/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</row>
    <row r="156" spans="1:16" x14ac:dyDescent="0.2">
      <c r="A156" s="287"/>
      <c r="B156" s="287"/>
      <c r="C156" s="287"/>
      <c r="D156" s="287"/>
      <c r="E156" s="287"/>
      <c r="F156" s="287"/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</row>
    <row r="157" spans="1:16" x14ac:dyDescent="0.2">
      <c r="A157" s="287"/>
      <c r="B157" s="287"/>
      <c r="C157" s="287"/>
      <c r="D157" s="287"/>
      <c r="E157" s="2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</row>
    <row r="158" spans="1:16" x14ac:dyDescent="0.2">
      <c r="A158" s="287"/>
      <c r="B158" s="287"/>
      <c r="C158" s="287"/>
      <c r="D158" s="287"/>
      <c r="E158" s="287"/>
      <c r="F158" s="287"/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</row>
    <row r="159" spans="1:16" x14ac:dyDescent="0.2">
      <c r="A159" s="287"/>
      <c r="B159" s="287"/>
      <c r="C159" s="287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</row>
    <row r="160" spans="1:16" x14ac:dyDescent="0.2">
      <c r="A160" s="287"/>
      <c r="B160" s="287"/>
      <c r="C160" s="287"/>
      <c r="D160" s="287"/>
      <c r="E160" s="287"/>
      <c r="F160" s="287"/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</row>
    <row r="161" spans="1:16" x14ac:dyDescent="0.2">
      <c r="A161" s="287"/>
      <c r="B161" s="287"/>
      <c r="C161" s="287"/>
      <c r="D161" s="287"/>
      <c r="E161" s="287"/>
      <c r="F161" s="287"/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</row>
    <row r="162" spans="1:16" x14ac:dyDescent="0.2">
      <c r="A162" s="287"/>
      <c r="B162" s="287"/>
      <c r="C162" s="287"/>
      <c r="D162" s="287"/>
      <c r="E162" s="287"/>
      <c r="F162" s="287"/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</row>
    <row r="163" spans="1:16" x14ac:dyDescent="0.2">
      <c r="A163" s="287"/>
      <c r="B163" s="287"/>
      <c r="C163" s="287"/>
      <c r="D163" s="287"/>
      <c r="E163" s="287"/>
      <c r="F163" s="287"/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</row>
    <row r="164" spans="1:16" x14ac:dyDescent="0.2">
      <c r="A164" s="287"/>
      <c r="B164" s="287"/>
      <c r="C164" s="287"/>
      <c r="D164" s="287"/>
      <c r="E164" s="287"/>
      <c r="F164" s="287"/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</row>
    <row r="165" spans="1:16" x14ac:dyDescent="0.2">
      <c r="A165" s="287"/>
      <c r="B165" s="287"/>
      <c r="C165" s="287"/>
      <c r="D165" s="287"/>
      <c r="E165" s="287"/>
      <c r="F165" s="287"/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</row>
    <row r="166" spans="1:16" x14ac:dyDescent="0.2">
      <c r="A166" s="287"/>
      <c r="B166" s="287"/>
      <c r="C166" s="287"/>
      <c r="D166" s="287"/>
      <c r="E166" s="287"/>
      <c r="F166" s="287"/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</row>
    <row r="167" spans="1:16" x14ac:dyDescent="0.2">
      <c r="A167" s="287"/>
      <c r="B167" s="287"/>
      <c r="C167" s="287"/>
      <c r="D167" s="287"/>
      <c r="E167" s="287"/>
      <c r="F167" s="287"/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</row>
    <row r="168" spans="1:16" x14ac:dyDescent="0.2">
      <c r="A168" s="287"/>
      <c r="B168" s="287"/>
      <c r="C168" s="287"/>
      <c r="D168" s="287"/>
      <c r="E168" s="287"/>
      <c r="F168" s="287"/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</row>
    <row r="169" spans="1:16" x14ac:dyDescent="0.2">
      <c r="A169" s="287"/>
      <c r="B169" s="287"/>
      <c r="C169" s="287"/>
      <c r="D169" s="287"/>
      <c r="E169" s="287"/>
      <c r="F169" s="287"/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</row>
    <row r="170" spans="1:16" x14ac:dyDescent="0.2">
      <c r="A170" s="287"/>
      <c r="B170" s="287"/>
      <c r="C170" s="287"/>
      <c r="D170" s="287"/>
      <c r="E170" s="287"/>
      <c r="F170" s="287"/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</row>
    <row r="171" spans="1:16" x14ac:dyDescent="0.2">
      <c r="A171" s="287"/>
      <c r="B171" s="287"/>
      <c r="C171" s="287"/>
      <c r="D171" s="287"/>
      <c r="E171" s="287"/>
      <c r="F171" s="287"/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</row>
    <row r="172" spans="1:16" x14ac:dyDescent="0.2">
      <c r="A172" s="287"/>
      <c r="B172" s="287"/>
      <c r="C172" s="287"/>
      <c r="D172" s="287"/>
      <c r="E172" s="287"/>
      <c r="F172" s="287"/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</row>
    <row r="173" spans="1:16" x14ac:dyDescent="0.2">
      <c r="A173" s="287"/>
      <c r="B173" s="287"/>
      <c r="C173" s="287"/>
      <c r="D173" s="287"/>
      <c r="E173" s="287"/>
      <c r="F173" s="287"/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</row>
    <row r="174" spans="1:16" x14ac:dyDescent="0.2">
      <c r="A174" s="287"/>
      <c r="B174" s="287"/>
      <c r="C174" s="287"/>
      <c r="D174" s="287"/>
      <c r="E174" s="287"/>
      <c r="F174" s="287"/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</row>
    <row r="175" spans="1:16" x14ac:dyDescent="0.2">
      <c r="A175" s="287"/>
      <c r="B175" s="287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</row>
    <row r="176" spans="1:16" x14ac:dyDescent="0.2">
      <c r="A176" s="287"/>
      <c r="B176" s="287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</row>
    <row r="177" spans="1:16" x14ac:dyDescent="0.2">
      <c r="A177" s="287"/>
      <c r="B177" s="287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</row>
    <row r="178" spans="1:16" x14ac:dyDescent="0.2">
      <c r="A178" s="287"/>
      <c r="B178" s="287"/>
      <c r="C178" s="287"/>
      <c r="D178" s="287"/>
      <c r="E178" s="287"/>
      <c r="F178" s="287"/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</row>
    <row r="179" spans="1:16" x14ac:dyDescent="0.2">
      <c r="A179" s="287"/>
      <c r="B179" s="287"/>
      <c r="C179" s="287"/>
      <c r="D179" s="287"/>
      <c r="E179" s="287"/>
      <c r="F179" s="287"/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</row>
    <row r="180" spans="1:16" x14ac:dyDescent="0.2">
      <c r="A180" s="287"/>
      <c r="B180" s="287"/>
      <c r="C180" s="287"/>
      <c r="D180" s="287"/>
      <c r="E180" s="287"/>
      <c r="F180" s="287"/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</row>
    <row r="181" spans="1:16" x14ac:dyDescent="0.2">
      <c r="A181" s="287"/>
      <c r="B181" s="287"/>
      <c r="C181" s="287"/>
      <c r="D181" s="287"/>
      <c r="E181" s="287"/>
      <c r="F181" s="287"/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</row>
    <row r="182" spans="1:16" x14ac:dyDescent="0.2">
      <c r="A182" s="287"/>
      <c r="B182" s="287"/>
      <c r="C182" s="287"/>
      <c r="D182" s="287"/>
      <c r="E182" s="287"/>
      <c r="F182" s="287"/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</row>
    <row r="183" spans="1:16" x14ac:dyDescent="0.2">
      <c r="A183" s="287"/>
      <c r="B183" s="287"/>
      <c r="C183" s="287"/>
      <c r="D183" s="287"/>
      <c r="E183" s="287"/>
      <c r="F183" s="287"/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</row>
    <row r="184" spans="1:16" x14ac:dyDescent="0.2">
      <c r="A184" s="287"/>
      <c r="B184" s="287"/>
      <c r="C184" s="287"/>
      <c r="D184" s="287"/>
      <c r="E184" s="287"/>
      <c r="F184" s="287"/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</row>
    <row r="185" spans="1:16" x14ac:dyDescent="0.2">
      <c r="A185" s="287"/>
      <c r="B185" s="287"/>
      <c r="C185" s="287"/>
      <c r="D185" s="287"/>
      <c r="E185" s="287"/>
      <c r="F185" s="287"/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</row>
    <row r="186" spans="1:16" x14ac:dyDescent="0.2">
      <c r="A186" s="287"/>
      <c r="B186" s="287"/>
      <c r="C186" s="287"/>
      <c r="D186" s="287"/>
      <c r="E186" s="287"/>
      <c r="F186" s="287"/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</row>
    <row r="187" spans="1:16" x14ac:dyDescent="0.2">
      <c r="A187" s="287"/>
      <c r="B187" s="287"/>
      <c r="C187" s="287"/>
      <c r="D187" s="287"/>
      <c r="E187" s="287"/>
      <c r="F187" s="287"/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</row>
    <row r="188" spans="1:16" x14ac:dyDescent="0.2">
      <c r="A188" s="287"/>
      <c r="B188" s="287"/>
      <c r="C188" s="287"/>
      <c r="D188" s="287"/>
      <c r="E188" s="287"/>
      <c r="F188" s="287"/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</row>
    <row r="189" spans="1:16" x14ac:dyDescent="0.2">
      <c r="A189" s="287"/>
      <c r="B189" s="287"/>
      <c r="C189" s="287"/>
      <c r="D189" s="287"/>
      <c r="E189" s="287"/>
      <c r="F189" s="287"/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</row>
    <row r="190" spans="1:16" x14ac:dyDescent="0.2">
      <c r="A190" s="287"/>
      <c r="B190" s="287"/>
      <c r="C190" s="287"/>
      <c r="D190" s="287"/>
      <c r="E190" s="287"/>
      <c r="F190" s="287"/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</row>
    <row r="191" spans="1:16" x14ac:dyDescent="0.2">
      <c r="A191" s="287"/>
      <c r="B191" s="287"/>
      <c r="C191" s="287"/>
      <c r="D191" s="287"/>
      <c r="E191" s="287"/>
      <c r="F191" s="287"/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</row>
    <row r="192" spans="1:16" x14ac:dyDescent="0.2">
      <c r="A192" s="287"/>
      <c r="B192" s="287"/>
      <c r="C192" s="287"/>
      <c r="D192" s="287"/>
      <c r="E192" s="287"/>
      <c r="F192" s="287"/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</row>
    <row r="193" spans="1:16" x14ac:dyDescent="0.2">
      <c r="A193" s="287"/>
      <c r="B193" s="287"/>
      <c r="C193" s="287"/>
      <c r="D193" s="287"/>
      <c r="E193" s="287"/>
      <c r="F193" s="287"/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</row>
    <row r="194" spans="1:16" x14ac:dyDescent="0.2">
      <c r="A194" s="287"/>
      <c r="B194" s="287"/>
      <c r="C194" s="287"/>
      <c r="D194" s="287"/>
      <c r="E194" s="287"/>
      <c r="F194" s="287"/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</row>
    <row r="195" spans="1:16" x14ac:dyDescent="0.2">
      <c r="A195" s="287"/>
      <c r="B195" s="287"/>
      <c r="C195" s="287"/>
      <c r="D195" s="287"/>
      <c r="E195" s="287"/>
      <c r="F195" s="287"/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</row>
    <row r="196" spans="1:16" x14ac:dyDescent="0.2">
      <c r="A196" s="287"/>
      <c r="B196" s="287"/>
      <c r="C196" s="287"/>
      <c r="D196" s="287"/>
      <c r="E196" s="287"/>
      <c r="F196" s="287"/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</row>
    <row r="197" spans="1:16" x14ac:dyDescent="0.2">
      <c r="A197" s="287"/>
      <c r="B197" s="287"/>
      <c r="C197" s="287"/>
      <c r="D197" s="287"/>
      <c r="E197" s="287"/>
      <c r="F197" s="287"/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</row>
    <row r="198" spans="1:16" x14ac:dyDescent="0.2">
      <c r="A198" s="287"/>
      <c r="B198" s="287"/>
      <c r="C198" s="287"/>
      <c r="D198" s="287"/>
      <c r="E198" s="287"/>
      <c r="F198" s="287"/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</row>
    <row r="199" spans="1:16" x14ac:dyDescent="0.2">
      <c r="A199" s="287"/>
      <c r="B199" s="287"/>
      <c r="C199" s="287"/>
      <c r="D199" s="287"/>
      <c r="E199" s="287"/>
      <c r="F199" s="287"/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</row>
    <row r="200" spans="1:16" x14ac:dyDescent="0.2">
      <c r="A200" s="287"/>
      <c r="B200" s="287"/>
      <c r="C200" s="287"/>
      <c r="D200" s="287"/>
      <c r="E200" s="287"/>
      <c r="F200" s="287"/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</row>
    <row r="201" spans="1:16" x14ac:dyDescent="0.2">
      <c r="A201" s="287"/>
      <c r="B201" s="287"/>
      <c r="C201" s="287"/>
      <c r="D201" s="287"/>
      <c r="E201" s="287"/>
      <c r="F201" s="287"/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</row>
    <row r="202" spans="1:16" x14ac:dyDescent="0.2">
      <c r="A202" s="287"/>
      <c r="B202" s="287"/>
      <c r="C202" s="287"/>
      <c r="D202" s="287"/>
      <c r="E202" s="287"/>
      <c r="F202" s="287"/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</row>
    <row r="203" spans="1:16" x14ac:dyDescent="0.2">
      <c r="A203" s="287"/>
      <c r="B203" s="287"/>
      <c r="C203" s="287"/>
      <c r="D203" s="287"/>
      <c r="E203" s="287"/>
      <c r="F203" s="287"/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</row>
    <row r="204" spans="1:16" x14ac:dyDescent="0.2">
      <c r="A204" s="287"/>
      <c r="B204" s="287"/>
      <c r="C204" s="287"/>
      <c r="D204" s="287"/>
      <c r="E204" s="287"/>
      <c r="F204" s="287"/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</row>
    <row r="205" spans="1:16" x14ac:dyDescent="0.2">
      <c r="A205" s="287"/>
      <c r="B205" s="287"/>
      <c r="C205" s="287"/>
      <c r="D205" s="287"/>
      <c r="E205" s="287"/>
      <c r="F205" s="287"/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</row>
    <row r="206" spans="1:16" x14ac:dyDescent="0.2">
      <c r="A206" s="287"/>
      <c r="B206" s="287"/>
      <c r="C206" s="287"/>
      <c r="D206" s="287"/>
      <c r="E206" s="287"/>
      <c r="F206" s="287"/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</row>
    <row r="207" spans="1:16" x14ac:dyDescent="0.2">
      <c r="A207" s="287"/>
      <c r="B207" s="287"/>
      <c r="C207" s="287"/>
      <c r="D207" s="287"/>
      <c r="E207" s="287"/>
      <c r="F207" s="287"/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</row>
    <row r="208" spans="1:16" x14ac:dyDescent="0.2">
      <c r="A208" s="287"/>
      <c r="B208" s="287"/>
      <c r="C208" s="287"/>
      <c r="D208" s="287"/>
      <c r="E208" s="287"/>
      <c r="F208" s="287"/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</row>
    <row r="209" spans="1:16" x14ac:dyDescent="0.2">
      <c r="A209" s="287"/>
      <c r="B209" s="287"/>
      <c r="C209" s="287"/>
      <c r="D209" s="287"/>
      <c r="E209" s="287"/>
      <c r="F209" s="287"/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</row>
    <row r="210" spans="1:16" x14ac:dyDescent="0.2">
      <c r="A210" s="287"/>
      <c r="B210" s="287"/>
      <c r="C210" s="287"/>
      <c r="D210" s="287"/>
      <c r="E210" s="287"/>
      <c r="F210" s="287"/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</row>
    <row r="211" spans="1:16" x14ac:dyDescent="0.2">
      <c r="A211" s="287"/>
      <c r="B211" s="287"/>
      <c r="C211" s="287"/>
      <c r="D211" s="287"/>
      <c r="E211" s="287"/>
      <c r="F211" s="287"/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</row>
    <row r="212" spans="1:16" x14ac:dyDescent="0.2">
      <c r="A212" s="287"/>
      <c r="B212" s="287"/>
      <c r="C212" s="287"/>
      <c r="D212" s="287"/>
      <c r="E212" s="287"/>
      <c r="F212" s="287"/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</row>
    <row r="213" spans="1:16" x14ac:dyDescent="0.2">
      <c r="A213" s="287"/>
      <c r="B213" s="287"/>
      <c r="C213" s="287"/>
      <c r="D213" s="287"/>
      <c r="E213" s="287"/>
      <c r="F213" s="287"/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</row>
    <row r="214" spans="1:16" x14ac:dyDescent="0.2">
      <c r="A214" s="287"/>
      <c r="B214" s="287"/>
      <c r="C214" s="287"/>
      <c r="D214" s="287"/>
      <c r="E214" s="287"/>
      <c r="F214" s="287"/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</row>
    <row r="215" spans="1:16" x14ac:dyDescent="0.2">
      <c r="A215" s="287"/>
      <c r="B215" s="287"/>
      <c r="C215" s="287"/>
      <c r="D215" s="287"/>
      <c r="E215" s="287"/>
      <c r="F215" s="287"/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</row>
    <row r="216" spans="1:16" x14ac:dyDescent="0.2">
      <c r="A216" s="287"/>
      <c r="B216" s="287"/>
      <c r="C216" s="287"/>
      <c r="D216" s="287"/>
      <c r="E216" s="287"/>
      <c r="F216" s="287"/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</row>
    <row r="217" spans="1:16" x14ac:dyDescent="0.2">
      <c r="A217" s="287"/>
      <c r="B217" s="287"/>
      <c r="C217" s="287"/>
      <c r="D217" s="287"/>
      <c r="E217" s="287"/>
      <c r="F217" s="287"/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</row>
    <row r="218" spans="1:16" x14ac:dyDescent="0.2">
      <c r="A218" s="287"/>
      <c r="B218" s="287"/>
      <c r="C218" s="287"/>
      <c r="D218" s="287"/>
      <c r="E218" s="287"/>
      <c r="F218" s="287"/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</row>
    <row r="219" spans="1:16" x14ac:dyDescent="0.2">
      <c r="A219" s="287"/>
      <c r="B219" s="287"/>
      <c r="C219" s="287"/>
      <c r="D219" s="287"/>
      <c r="E219" s="287"/>
      <c r="F219" s="287"/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</row>
    <row r="220" spans="1:16" x14ac:dyDescent="0.2">
      <c r="A220" s="287"/>
      <c r="B220" s="287"/>
      <c r="C220" s="287"/>
      <c r="D220" s="287"/>
      <c r="E220" s="287"/>
      <c r="F220" s="287"/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</row>
    <row r="221" spans="1:16" x14ac:dyDescent="0.2">
      <c r="A221" s="287"/>
      <c r="B221" s="287"/>
      <c r="C221" s="287"/>
      <c r="D221" s="287"/>
      <c r="E221" s="287"/>
      <c r="F221" s="287"/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</row>
    <row r="222" spans="1:16" x14ac:dyDescent="0.2">
      <c r="A222" s="287"/>
      <c r="B222" s="287"/>
      <c r="C222" s="287"/>
      <c r="D222" s="287"/>
      <c r="E222" s="287"/>
      <c r="F222" s="287"/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</row>
    <row r="223" spans="1:16" x14ac:dyDescent="0.2">
      <c r="A223" s="287"/>
      <c r="B223" s="287"/>
      <c r="C223" s="287"/>
      <c r="D223" s="287"/>
      <c r="E223" s="287"/>
      <c r="F223" s="287"/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</row>
    <row r="224" spans="1:16" x14ac:dyDescent="0.2">
      <c r="A224" s="287"/>
      <c r="B224" s="287"/>
      <c r="C224" s="287"/>
      <c r="D224" s="287"/>
      <c r="E224" s="287"/>
      <c r="F224" s="287"/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</row>
    <row r="225" spans="1:16" x14ac:dyDescent="0.2">
      <c r="A225" s="287"/>
      <c r="B225" s="287"/>
      <c r="C225" s="287"/>
      <c r="D225" s="287"/>
      <c r="E225" s="287"/>
      <c r="F225" s="287"/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</row>
    <row r="226" spans="1:16" x14ac:dyDescent="0.2">
      <c r="A226" s="287"/>
      <c r="B226" s="287"/>
      <c r="C226" s="287"/>
      <c r="D226" s="287"/>
      <c r="E226" s="287"/>
      <c r="F226" s="287"/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</row>
    <row r="227" spans="1:16" x14ac:dyDescent="0.2">
      <c r="A227" s="287"/>
      <c r="B227" s="287"/>
      <c r="C227" s="287"/>
      <c r="D227" s="287"/>
      <c r="E227" s="287"/>
      <c r="F227" s="287"/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</row>
    <row r="228" spans="1:16" x14ac:dyDescent="0.2">
      <c r="A228" s="287"/>
      <c r="B228" s="287"/>
      <c r="C228" s="287"/>
      <c r="D228" s="287"/>
      <c r="E228" s="287"/>
      <c r="F228" s="287"/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</row>
    <row r="229" spans="1:16" x14ac:dyDescent="0.2">
      <c r="A229" s="287"/>
      <c r="B229" s="287"/>
      <c r="C229" s="287"/>
      <c r="D229" s="287"/>
      <c r="E229" s="287"/>
      <c r="F229" s="287"/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</row>
    <row r="230" spans="1:16" x14ac:dyDescent="0.2">
      <c r="A230" s="287"/>
      <c r="B230" s="287"/>
      <c r="C230" s="287"/>
      <c r="D230" s="287"/>
      <c r="E230" s="287"/>
      <c r="F230" s="287"/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</row>
    <row r="231" spans="1:16" x14ac:dyDescent="0.2">
      <c r="A231" s="287"/>
      <c r="B231" s="287"/>
      <c r="C231" s="287"/>
      <c r="D231" s="287"/>
      <c r="E231" s="287"/>
      <c r="F231" s="287"/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</row>
    <row r="232" spans="1:16" x14ac:dyDescent="0.2">
      <c r="A232" s="287"/>
      <c r="B232" s="287"/>
      <c r="C232" s="287"/>
      <c r="D232" s="287"/>
      <c r="E232" s="287"/>
      <c r="F232" s="287"/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</row>
    <row r="233" spans="1:16" x14ac:dyDescent="0.2">
      <c r="A233" s="287"/>
      <c r="B233" s="287"/>
      <c r="C233" s="287"/>
      <c r="D233" s="287"/>
      <c r="E233" s="287"/>
      <c r="F233" s="287"/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</row>
    <row r="234" spans="1:16" x14ac:dyDescent="0.2">
      <c r="A234" s="287"/>
      <c r="B234" s="287"/>
      <c r="C234" s="287"/>
      <c r="D234" s="287"/>
      <c r="E234" s="287"/>
      <c r="F234" s="287"/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</row>
    <row r="235" spans="1:16" x14ac:dyDescent="0.2">
      <c r="A235" s="287"/>
      <c r="B235" s="287"/>
      <c r="C235" s="287"/>
      <c r="D235" s="287"/>
      <c r="E235" s="287"/>
      <c r="F235" s="287"/>
      <c r="G235" s="287"/>
      <c r="H235" s="287"/>
      <c r="I235" s="287"/>
      <c r="J235" s="287"/>
      <c r="K235" s="287"/>
      <c r="L235" s="287"/>
      <c r="M235" s="287"/>
      <c r="N235" s="287"/>
      <c r="O235" s="287"/>
      <c r="P235" s="287"/>
    </row>
    <row r="236" spans="1:16" x14ac:dyDescent="0.2">
      <c r="A236" s="287"/>
      <c r="B236" s="287"/>
      <c r="C236" s="287"/>
      <c r="D236" s="287"/>
      <c r="E236" s="287"/>
      <c r="F236" s="287"/>
      <c r="G236" s="287"/>
      <c r="H236" s="287"/>
      <c r="I236" s="287"/>
      <c r="J236" s="287"/>
      <c r="K236" s="287"/>
      <c r="L236" s="287"/>
      <c r="M236" s="287"/>
      <c r="N236" s="287"/>
      <c r="O236" s="287"/>
      <c r="P236" s="287"/>
    </row>
    <row r="237" spans="1:16" x14ac:dyDescent="0.2">
      <c r="A237" s="287"/>
      <c r="B237" s="287"/>
      <c r="C237" s="287"/>
      <c r="D237" s="287"/>
      <c r="E237" s="287"/>
      <c r="F237" s="287"/>
      <c r="G237" s="287"/>
      <c r="H237" s="287"/>
      <c r="I237" s="287"/>
      <c r="J237" s="287"/>
      <c r="K237" s="287"/>
      <c r="L237" s="287"/>
      <c r="M237" s="287"/>
      <c r="N237" s="287"/>
      <c r="O237" s="287"/>
      <c r="P237" s="287"/>
    </row>
    <row r="238" spans="1:16" x14ac:dyDescent="0.2">
      <c r="A238" s="287"/>
      <c r="B238" s="287"/>
      <c r="C238" s="287"/>
      <c r="D238" s="287"/>
      <c r="E238" s="287"/>
      <c r="F238" s="287"/>
      <c r="G238" s="287"/>
      <c r="H238" s="287"/>
      <c r="I238" s="287"/>
      <c r="J238" s="287"/>
      <c r="K238" s="287"/>
      <c r="L238" s="287"/>
      <c r="M238" s="287"/>
      <c r="N238" s="287"/>
      <c r="O238" s="287"/>
      <c r="P238" s="287"/>
    </row>
    <row r="239" spans="1:16" x14ac:dyDescent="0.2">
      <c r="A239" s="287"/>
      <c r="B239" s="287"/>
      <c r="C239" s="287"/>
      <c r="D239" s="287"/>
      <c r="E239" s="287"/>
      <c r="F239" s="287"/>
      <c r="G239" s="287"/>
      <c r="H239" s="287"/>
      <c r="I239" s="287"/>
      <c r="J239" s="287"/>
      <c r="K239" s="287"/>
      <c r="L239" s="287"/>
      <c r="M239" s="287"/>
      <c r="N239" s="287"/>
      <c r="O239" s="287"/>
      <c r="P239" s="287"/>
    </row>
    <row r="240" spans="1:16" x14ac:dyDescent="0.2">
      <c r="A240" s="287"/>
      <c r="B240" s="287"/>
      <c r="C240" s="287"/>
      <c r="D240" s="287"/>
      <c r="E240" s="287"/>
      <c r="F240" s="287"/>
      <c r="G240" s="287"/>
      <c r="H240" s="287"/>
      <c r="I240" s="287"/>
      <c r="J240" s="287"/>
      <c r="K240" s="287"/>
      <c r="L240" s="287"/>
      <c r="M240" s="287"/>
      <c r="N240" s="287"/>
      <c r="O240" s="287"/>
      <c r="P240" s="287"/>
    </row>
    <row r="241" spans="1:16" x14ac:dyDescent="0.2">
      <c r="A241" s="287"/>
      <c r="B241" s="287"/>
      <c r="C241" s="287"/>
      <c r="D241" s="287"/>
      <c r="E241" s="287"/>
      <c r="F241" s="287"/>
      <c r="G241" s="287"/>
      <c r="H241" s="287"/>
      <c r="I241" s="287"/>
      <c r="J241" s="287"/>
      <c r="K241" s="287"/>
      <c r="L241" s="287"/>
      <c r="M241" s="287"/>
      <c r="N241" s="287"/>
      <c r="O241" s="287"/>
      <c r="P241" s="287"/>
    </row>
    <row r="242" spans="1:16" x14ac:dyDescent="0.2">
      <c r="A242" s="287"/>
      <c r="B242" s="287"/>
      <c r="C242" s="287"/>
      <c r="D242" s="287"/>
      <c r="E242" s="287"/>
      <c r="F242" s="287"/>
      <c r="G242" s="287"/>
      <c r="H242" s="287"/>
      <c r="I242" s="287"/>
      <c r="J242" s="287"/>
      <c r="K242" s="287"/>
      <c r="L242" s="287"/>
      <c r="M242" s="287"/>
      <c r="N242" s="287"/>
      <c r="O242" s="287"/>
      <c r="P242" s="287"/>
    </row>
    <row r="243" spans="1:16" x14ac:dyDescent="0.2">
      <c r="A243" s="287"/>
      <c r="B243" s="287"/>
      <c r="C243" s="287"/>
      <c r="D243" s="287"/>
      <c r="E243" s="287"/>
      <c r="F243" s="287"/>
      <c r="G243" s="287"/>
      <c r="H243" s="287"/>
      <c r="I243" s="287"/>
      <c r="J243" s="287"/>
      <c r="K243" s="287"/>
      <c r="L243" s="287"/>
      <c r="M243" s="287"/>
      <c r="N243" s="287"/>
      <c r="O243" s="287"/>
      <c r="P243" s="287"/>
    </row>
    <row r="244" spans="1:16" x14ac:dyDescent="0.2">
      <c r="A244" s="287"/>
      <c r="B244" s="287"/>
      <c r="C244" s="287"/>
      <c r="D244" s="287"/>
      <c r="E244" s="287"/>
      <c r="F244" s="287"/>
      <c r="G244" s="287"/>
      <c r="H244" s="287"/>
      <c r="I244" s="287"/>
      <c r="J244" s="287"/>
      <c r="K244" s="287"/>
      <c r="L244" s="287"/>
      <c r="M244" s="287"/>
      <c r="N244" s="287"/>
      <c r="O244" s="287"/>
      <c r="P244" s="287"/>
    </row>
    <row r="245" spans="1:16" x14ac:dyDescent="0.2">
      <c r="A245" s="287"/>
      <c r="B245" s="287"/>
      <c r="C245" s="287"/>
      <c r="D245" s="287"/>
      <c r="E245" s="287"/>
      <c r="F245" s="287"/>
      <c r="G245" s="287"/>
      <c r="H245" s="287"/>
      <c r="I245" s="287"/>
      <c r="J245" s="287"/>
      <c r="K245" s="287"/>
      <c r="L245" s="287"/>
      <c r="M245" s="287"/>
      <c r="N245" s="287"/>
      <c r="O245" s="287"/>
      <c r="P245" s="287"/>
    </row>
    <row r="246" spans="1:16" x14ac:dyDescent="0.2">
      <c r="A246" s="287"/>
      <c r="B246" s="287"/>
      <c r="C246" s="287"/>
      <c r="D246" s="287"/>
      <c r="E246" s="287"/>
      <c r="F246" s="287"/>
      <c r="G246" s="287"/>
      <c r="H246" s="287"/>
      <c r="I246" s="287"/>
      <c r="J246" s="287"/>
      <c r="K246" s="287"/>
      <c r="L246" s="287"/>
      <c r="M246" s="287"/>
      <c r="N246" s="287"/>
      <c r="O246" s="287"/>
      <c r="P246" s="287"/>
    </row>
    <row r="247" spans="1:16" x14ac:dyDescent="0.2">
      <c r="A247" s="287"/>
      <c r="B247" s="287"/>
      <c r="C247" s="287"/>
      <c r="D247" s="287"/>
      <c r="E247" s="287"/>
      <c r="F247" s="287"/>
      <c r="G247" s="287"/>
      <c r="H247" s="287"/>
      <c r="I247" s="287"/>
      <c r="J247" s="287"/>
      <c r="K247" s="287"/>
      <c r="L247" s="287"/>
      <c r="M247" s="287"/>
      <c r="N247" s="287"/>
      <c r="O247" s="287"/>
      <c r="P247" s="287"/>
    </row>
    <row r="248" spans="1:16" x14ac:dyDescent="0.2">
      <c r="A248" s="287"/>
      <c r="B248" s="287"/>
      <c r="C248" s="287"/>
      <c r="D248" s="287"/>
      <c r="E248" s="287"/>
      <c r="F248" s="287"/>
      <c r="G248" s="287"/>
      <c r="H248" s="287"/>
      <c r="I248" s="287"/>
      <c r="J248" s="287"/>
      <c r="K248" s="287"/>
      <c r="L248" s="287"/>
      <c r="M248" s="287"/>
      <c r="N248" s="287"/>
      <c r="O248" s="287"/>
      <c r="P248" s="287"/>
    </row>
    <row r="249" spans="1:16" x14ac:dyDescent="0.2">
      <c r="A249" s="287"/>
      <c r="B249" s="287"/>
      <c r="C249" s="287"/>
      <c r="D249" s="287"/>
      <c r="E249" s="287"/>
      <c r="F249" s="287"/>
      <c r="G249" s="287"/>
      <c r="H249" s="287"/>
      <c r="I249" s="287"/>
      <c r="J249" s="287"/>
      <c r="K249" s="287"/>
      <c r="L249" s="287"/>
      <c r="M249" s="287"/>
      <c r="N249" s="287"/>
      <c r="O249" s="287"/>
      <c r="P249" s="287"/>
    </row>
    <row r="250" spans="1:16" x14ac:dyDescent="0.2">
      <c r="A250" s="287"/>
      <c r="B250" s="287"/>
      <c r="C250" s="287"/>
      <c r="D250" s="287"/>
      <c r="E250" s="287"/>
      <c r="F250" s="287"/>
      <c r="G250" s="287"/>
      <c r="H250" s="287"/>
      <c r="I250" s="287"/>
      <c r="J250" s="287"/>
      <c r="K250" s="287"/>
      <c r="L250" s="287"/>
      <c r="M250" s="287"/>
      <c r="N250" s="287"/>
      <c r="O250" s="287"/>
      <c r="P250" s="287"/>
    </row>
    <row r="251" spans="1:16" x14ac:dyDescent="0.2">
      <c r="A251" s="287"/>
      <c r="B251" s="287"/>
      <c r="C251" s="287"/>
      <c r="D251" s="287"/>
      <c r="E251" s="287"/>
      <c r="F251" s="287"/>
      <c r="G251" s="287"/>
      <c r="H251" s="287"/>
      <c r="I251" s="287"/>
      <c r="J251" s="287"/>
      <c r="K251" s="287"/>
      <c r="L251" s="287"/>
      <c r="M251" s="287"/>
      <c r="N251" s="287"/>
      <c r="O251" s="287"/>
      <c r="P251" s="287"/>
    </row>
    <row r="252" spans="1:16" x14ac:dyDescent="0.2">
      <c r="A252" s="287"/>
      <c r="B252" s="287"/>
      <c r="C252" s="287"/>
      <c r="D252" s="287"/>
      <c r="E252" s="287"/>
      <c r="F252" s="287"/>
      <c r="G252" s="287"/>
      <c r="H252" s="287"/>
      <c r="I252" s="287"/>
      <c r="J252" s="287"/>
      <c r="K252" s="287"/>
      <c r="L252" s="287"/>
      <c r="M252" s="287"/>
      <c r="N252" s="287"/>
      <c r="O252" s="287"/>
      <c r="P252" s="287"/>
    </row>
    <row r="253" spans="1:16" x14ac:dyDescent="0.2">
      <c r="A253" s="287"/>
      <c r="B253" s="287"/>
      <c r="C253" s="287"/>
      <c r="D253" s="287"/>
      <c r="E253" s="287"/>
      <c r="F253" s="287"/>
      <c r="G253" s="287"/>
      <c r="H253" s="287"/>
      <c r="I253" s="287"/>
      <c r="J253" s="287"/>
      <c r="K253" s="287"/>
      <c r="L253" s="287"/>
      <c r="M253" s="287"/>
      <c r="N253" s="287"/>
      <c r="O253" s="287"/>
      <c r="P253" s="287"/>
    </row>
    <row r="254" spans="1:16" x14ac:dyDescent="0.2">
      <c r="A254" s="287"/>
      <c r="B254" s="287"/>
      <c r="C254" s="287"/>
      <c r="D254" s="287"/>
      <c r="E254" s="287"/>
      <c r="F254" s="287"/>
      <c r="G254" s="287"/>
      <c r="H254" s="287"/>
      <c r="I254" s="287"/>
      <c r="J254" s="287"/>
      <c r="K254" s="287"/>
      <c r="L254" s="287"/>
      <c r="M254" s="287"/>
      <c r="N254" s="287"/>
      <c r="O254" s="287"/>
      <c r="P254" s="287"/>
    </row>
    <row r="255" spans="1:16" x14ac:dyDescent="0.2">
      <c r="A255" s="287"/>
      <c r="B255" s="287"/>
      <c r="C255" s="287"/>
      <c r="D255" s="287"/>
      <c r="E255" s="287"/>
      <c r="F255" s="287"/>
      <c r="G255" s="287"/>
      <c r="H255" s="287"/>
      <c r="I255" s="287"/>
      <c r="J255" s="287"/>
      <c r="K255" s="287"/>
      <c r="L255" s="287"/>
      <c r="M255" s="287"/>
      <c r="N255" s="287"/>
      <c r="O255" s="287"/>
      <c r="P255" s="287"/>
    </row>
    <row r="256" spans="1:16" x14ac:dyDescent="0.2">
      <c r="A256" s="287"/>
      <c r="B256" s="287"/>
      <c r="C256" s="287"/>
      <c r="D256" s="287"/>
      <c r="E256" s="287"/>
      <c r="F256" s="287"/>
      <c r="G256" s="287"/>
      <c r="H256" s="287"/>
      <c r="I256" s="287"/>
      <c r="J256" s="287"/>
      <c r="K256" s="287"/>
      <c r="L256" s="287"/>
      <c r="M256" s="287"/>
      <c r="N256" s="287"/>
      <c r="O256" s="287"/>
      <c r="P256" s="287"/>
    </row>
    <row r="257" spans="1:16" x14ac:dyDescent="0.2">
      <c r="A257" s="287"/>
      <c r="B257" s="287"/>
      <c r="C257" s="287"/>
      <c r="D257" s="287"/>
      <c r="E257" s="287"/>
      <c r="F257" s="287"/>
      <c r="G257" s="287"/>
      <c r="H257" s="287"/>
      <c r="I257" s="287"/>
      <c r="J257" s="287"/>
      <c r="K257" s="287"/>
      <c r="L257" s="287"/>
      <c r="M257" s="287"/>
      <c r="N257" s="287"/>
      <c r="O257" s="287"/>
      <c r="P257" s="287"/>
    </row>
    <row r="258" spans="1:16" x14ac:dyDescent="0.2">
      <c r="A258" s="287"/>
      <c r="B258" s="287"/>
      <c r="C258" s="287"/>
      <c r="D258" s="287"/>
      <c r="E258" s="287"/>
      <c r="F258" s="287"/>
      <c r="G258" s="287"/>
      <c r="H258" s="287"/>
      <c r="I258" s="287"/>
      <c r="J258" s="287"/>
      <c r="K258" s="287"/>
      <c r="L258" s="287"/>
      <c r="M258" s="287"/>
      <c r="N258" s="287"/>
      <c r="O258" s="287"/>
      <c r="P258" s="287"/>
    </row>
    <row r="259" spans="1:16" x14ac:dyDescent="0.2">
      <c r="A259" s="287"/>
      <c r="B259" s="287"/>
      <c r="C259" s="287"/>
      <c r="D259" s="287"/>
      <c r="E259" s="287"/>
      <c r="F259" s="287"/>
      <c r="G259" s="287"/>
      <c r="H259" s="287"/>
      <c r="I259" s="287"/>
      <c r="J259" s="287"/>
      <c r="K259" s="287"/>
      <c r="L259" s="287"/>
      <c r="M259" s="287"/>
      <c r="N259" s="287"/>
      <c r="O259" s="287"/>
      <c r="P259" s="287"/>
    </row>
    <row r="260" spans="1:16" x14ac:dyDescent="0.2">
      <c r="A260" s="287"/>
      <c r="B260" s="287"/>
      <c r="C260" s="287"/>
      <c r="D260" s="287"/>
      <c r="E260" s="287"/>
      <c r="F260" s="287"/>
      <c r="G260" s="287"/>
      <c r="H260" s="287"/>
      <c r="I260" s="287"/>
      <c r="J260" s="287"/>
      <c r="K260" s="287"/>
      <c r="L260" s="287"/>
      <c r="M260" s="287"/>
      <c r="N260" s="287"/>
      <c r="O260" s="287"/>
      <c r="P260" s="287"/>
    </row>
    <row r="261" spans="1:16" x14ac:dyDescent="0.2">
      <c r="A261" s="287"/>
      <c r="B261" s="287"/>
      <c r="C261" s="287"/>
      <c r="D261" s="287"/>
      <c r="E261" s="287"/>
      <c r="F261" s="287"/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</row>
    <row r="262" spans="1:16" x14ac:dyDescent="0.2">
      <c r="A262" s="287"/>
      <c r="B262" s="287"/>
      <c r="C262" s="287"/>
      <c r="D262" s="287"/>
      <c r="E262" s="287"/>
      <c r="F262" s="287"/>
      <c r="G262" s="287"/>
      <c r="H262" s="287"/>
      <c r="I262" s="287"/>
      <c r="J262" s="287"/>
      <c r="K262" s="287"/>
      <c r="L262" s="287"/>
      <c r="M262" s="287"/>
      <c r="N262" s="287"/>
      <c r="O262" s="287"/>
      <c r="P262" s="287"/>
    </row>
    <row r="263" spans="1:16" x14ac:dyDescent="0.2">
      <c r="A263" s="287"/>
      <c r="B263" s="287"/>
      <c r="C263" s="287"/>
      <c r="D263" s="287"/>
      <c r="E263" s="287"/>
      <c r="F263" s="287"/>
      <c r="G263" s="287"/>
      <c r="H263" s="287"/>
      <c r="I263" s="287"/>
      <c r="J263" s="287"/>
      <c r="K263" s="287"/>
      <c r="L263" s="287"/>
      <c r="M263" s="287"/>
      <c r="N263" s="287"/>
      <c r="O263" s="287"/>
      <c r="P263" s="287"/>
    </row>
    <row r="264" spans="1:16" x14ac:dyDescent="0.2">
      <c r="A264" s="287"/>
      <c r="B264" s="287"/>
      <c r="C264" s="287"/>
      <c r="D264" s="287"/>
      <c r="E264" s="287"/>
      <c r="F264" s="287"/>
      <c r="G264" s="287"/>
      <c r="H264" s="287"/>
      <c r="I264" s="287"/>
      <c r="J264" s="287"/>
      <c r="K264" s="287"/>
      <c r="L264" s="287"/>
      <c r="M264" s="287"/>
      <c r="N264" s="287"/>
      <c r="O264" s="287"/>
      <c r="P264" s="287"/>
    </row>
    <row r="265" spans="1:16" x14ac:dyDescent="0.2">
      <c r="A265" s="287"/>
      <c r="B265" s="287"/>
      <c r="C265" s="287"/>
      <c r="D265" s="287"/>
      <c r="E265" s="287"/>
      <c r="F265" s="287"/>
      <c r="G265" s="287"/>
      <c r="H265" s="287"/>
      <c r="I265" s="287"/>
      <c r="J265" s="287"/>
      <c r="K265" s="287"/>
      <c r="L265" s="287"/>
      <c r="M265" s="287"/>
      <c r="N265" s="287"/>
      <c r="O265" s="287"/>
      <c r="P265" s="287"/>
    </row>
    <row r="266" spans="1:16" x14ac:dyDescent="0.2">
      <c r="A266" s="287"/>
      <c r="B266" s="287"/>
      <c r="C266" s="287"/>
      <c r="D266" s="287"/>
      <c r="E266" s="287"/>
      <c r="F266" s="287"/>
      <c r="G266" s="287"/>
      <c r="H266" s="287"/>
      <c r="I266" s="287"/>
      <c r="J266" s="287"/>
      <c r="K266" s="287"/>
      <c r="L266" s="287"/>
      <c r="M266" s="287"/>
      <c r="N266" s="287"/>
      <c r="O266" s="287"/>
      <c r="P266" s="287"/>
    </row>
    <row r="267" spans="1:16" x14ac:dyDescent="0.2">
      <c r="A267" s="287"/>
      <c r="B267" s="287"/>
      <c r="C267" s="287"/>
      <c r="D267" s="287"/>
      <c r="E267" s="287"/>
      <c r="F267" s="287"/>
      <c r="G267" s="287"/>
      <c r="H267" s="287"/>
      <c r="I267" s="287"/>
      <c r="J267" s="287"/>
      <c r="K267" s="287"/>
      <c r="L267" s="287"/>
      <c r="M267" s="287"/>
      <c r="N267" s="287"/>
      <c r="O267" s="287"/>
      <c r="P267" s="287"/>
    </row>
    <row r="268" spans="1:16" x14ac:dyDescent="0.2">
      <c r="A268" s="287"/>
      <c r="B268" s="287"/>
      <c r="C268" s="287"/>
      <c r="D268" s="287"/>
      <c r="E268" s="287"/>
      <c r="F268" s="287"/>
      <c r="G268" s="287"/>
      <c r="H268" s="287"/>
      <c r="I268" s="287"/>
      <c r="J268" s="287"/>
      <c r="K268" s="287"/>
      <c r="L268" s="287"/>
      <c r="M268" s="287"/>
      <c r="N268" s="287"/>
      <c r="O268" s="287"/>
      <c r="P268" s="287"/>
    </row>
    <row r="269" spans="1:16" x14ac:dyDescent="0.2">
      <c r="A269" s="287"/>
      <c r="B269" s="287"/>
      <c r="C269" s="287"/>
      <c r="D269" s="287"/>
      <c r="E269" s="287"/>
      <c r="F269" s="287"/>
      <c r="G269" s="287"/>
      <c r="H269" s="287"/>
      <c r="I269" s="287"/>
      <c r="J269" s="287"/>
      <c r="K269" s="287"/>
      <c r="L269" s="287"/>
      <c r="M269" s="287"/>
      <c r="N269" s="287"/>
      <c r="O269" s="287"/>
      <c r="P269" s="287"/>
    </row>
    <row r="270" spans="1:16" x14ac:dyDescent="0.2">
      <c r="A270" s="287"/>
      <c r="B270" s="287"/>
      <c r="C270" s="287"/>
      <c r="D270" s="287"/>
      <c r="E270" s="287"/>
      <c r="F270" s="287"/>
      <c r="G270" s="287"/>
      <c r="H270" s="287"/>
      <c r="I270" s="287"/>
      <c r="J270" s="287"/>
      <c r="K270" s="287"/>
      <c r="L270" s="287"/>
      <c r="M270" s="287"/>
      <c r="N270" s="287"/>
      <c r="O270" s="287"/>
      <c r="P270" s="287"/>
    </row>
    <row r="271" spans="1:16" x14ac:dyDescent="0.2">
      <c r="A271" s="287"/>
      <c r="B271" s="287"/>
      <c r="C271" s="287"/>
      <c r="D271" s="287"/>
      <c r="E271" s="287"/>
      <c r="F271" s="287"/>
      <c r="G271" s="287"/>
      <c r="H271" s="287"/>
      <c r="I271" s="287"/>
      <c r="J271" s="287"/>
      <c r="K271" s="287"/>
      <c r="L271" s="287"/>
      <c r="M271" s="287"/>
      <c r="N271" s="287"/>
      <c r="O271" s="287"/>
      <c r="P271" s="287"/>
    </row>
    <row r="272" spans="1:16" x14ac:dyDescent="0.2">
      <c r="A272" s="287"/>
      <c r="B272" s="287"/>
      <c r="C272" s="287"/>
      <c r="D272" s="287"/>
      <c r="E272" s="287"/>
      <c r="F272" s="287"/>
      <c r="G272" s="287"/>
      <c r="H272" s="287"/>
      <c r="I272" s="287"/>
      <c r="J272" s="287"/>
      <c r="K272" s="287"/>
      <c r="L272" s="287"/>
      <c r="M272" s="287"/>
      <c r="N272" s="287"/>
      <c r="O272" s="287"/>
      <c r="P272" s="287"/>
    </row>
    <row r="273" spans="1:16" x14ac:dyDescent="0.2">
      <c r="A273" s="287"/>
      <c r="B273" s="287"/>
      <c r="C273" s="287"/>
      <c r="D273" s="287"/>
      <c r="E273" s="287"/>
      <c r="F273" s="287"/>
      <c r="G273" s="287"/>
      <c r="H273" s="287"/>
      <c r="I273" s="287"/>
      <c r="J273" s="287"/>
      <c r="K273" s="287"/>
      <c r="L273" s="287"/>
      <c r="M273" s="287"/>
      <c r="N273" s="287"/>
      <c r="O273" s="287"/>
      <c r="P273" s="287"/>
    </row>
    <row r="274" spans="1:16" x14ac:dyDescent="0.2">
      <c r="A274" s="287"/>
      <c r="B274" s="287"/>
      <c r="C274" s="287"/>
      <c r="D274" s="287"/>
      <c r="E274" s="287"/>
      <c r="F274" s="287"/>
      <c r="G274" s="287"/>
      <c r="H274" s="287"/>
      <c r="I274" s="287"/>
      <c r="J274" s="287"/>
      <c r="K274" s="287"/>
      <c r="L274" s="287"/>
      <c r="M274" s="287"/>
      <c r="N274" s="287"/>
      <c r="O274" s="287"/>
      <c r="P274" s="287"/>
    </row>
    <row r="275" spans="1:16" x14ac:dyDescent="0.2">
      <c r="A275" s="287"/>
      <c r="B275" s="287"/>
      <c r="C275" s="287"/>
      <c r="D275" s="287"/>
      <c r="E275" s="287"/>
      <c r="F275" s="287"/>
      <c r="G275" s="287"/>
      <c r="H275" s="287"/>
      <c r="I275" s="287"/>
      <c r="J275" s="287"/>
      <c r="K275" s="287"/>
      <c r="L275" s="287"/>
      <c r="M275" s="287"/>
      <c r="N275" s="287"/>
      <c r="O275" s="287"/>
      <c r="P275" s="287"/>
    </row>
    <row r="276" spans="1:16" x14ac:dyDescent="0.2">
      <c r="A276" s="287"/>
      <c r="B276" s="287"/>
      <c r="C276" s="287"/>
      <c r="D276" s="287"/>
      <c r="E276" s="287"/>
      <c r="F276" s="287"/>
      <c r="G276" s="287"/>
      <c r="H276" s="287"/>
      <c r="I276" s="287"/>
      <c r="J276" s="287"/>
      <c r="K276" s="287"/>
      <c r="L276" s="287"/>
      <c r="M276" s="287"/>
      <c r="N276" s="287"/>
      <c r="O276" s="287"/>
      <c r="P276" s="287"/>
    </row>
    <row r="277" spans="1:16" x14ac:dyDescent="0.2">
      <c r="A277" s="287"/>
      <c r="B277" s="287"/>
      <c r="C277" s="287"/>
      <c r="D277" s="287"/>
      <c r="E277" s="287"/>
      <c r="F277" s="287"/>
      <c r="G277" s="287"/>
      <c r="H277" s="287"/>
      <c r="I277" s="287"/>
      <c r="J277" s="287"/>
      <c r="K277" s="287"/>
      <c r="L277" s="287"/>
      <c r="M277" s="287"/>
      <c r="N277" s="287"/>
      <c r="O277" s="287"/>
      <c r="P277" s="287"/>
    </row>
    <row r="278" spans="1:16" x14ac:dyDescent="0.2">
      <c r="A278" s="287"/>
      <c r="B278" s="287"/>
      <c r="C278" s="287"/>
      <c r="D278" s="287"/>
      <c r="E278" s="287"/>
      <c r="F278" s="287"/>
      <c r="G278" s="287"/>
      <c r="H278" s="287"/>
      <c r="I278" s="287"/>
      <c r="J278" s="287"/>
      <c r="K278" s="287"/>
      <c r="L278" s="287"/>
      <c r="M278" s="287"/>
      <c r="N278" s="287"/>
      <c r="O278" s="287"/>
      <c r="P278" s="287"/>
    </row>
    <row r="279" spans="1:16" x14ac:dyDescent="0.2">
      <c r="C279" s="287"/>
    </row>
  </sheetData>
  <hyperlinks>
    <hyperlink ref="B16" location="'Produsert mengde'!Utskriftstitler" display="'Produsert mengde'!Utskriftstitler"/>
    <hyperlink ref="B18" location="Feltoversikt!A1" display="Feltoversikt / Fields"/>
    <hyperlink ref="B20" location="'Reserver RK 1,2 og 3 '!A1" display="'Reserver RK 1,2 og 3 '!A1"/>
    <hyperlink ref="B27" location="'Funn RK 5F'!A1" display="'Funn RK 5F'!A1"/>
    <hyperlink ref="B29" location="'Funn RK 7F'!A1" display="'Funn RK 7F'!A1"/>
    <hyperlink ref="B31" location="'Funn i felt og funn'!A1" display="'Funn i felt og funn'!A1"/>
    <hyperlink ref="C38" r:id="rId1"/>
    <hyperlink ref="B33" location="Tilstedeværende!A1" display="Tilstedeværende!A1"/>
    <hyperlink ref="B11" location="'Totale ressurser  per område'!A1" display="'Totale ressurser  per område'!A1"/>
    <hyperlink ref="B13" location="'Totale ressurser pr res.kat'!A1" display="Totale utvinnbare petroleumsressurser"/>
    <hyperlink ref="B14" location="'Totale ressurser pr res.kat'!A1" display="Original Recoverable Petroleum Resources on the Norwegian Continental Shelf divided on resource categories"/>
    <hyperlink ref="B25" location="'Funn RK 4F'!A1" display="'Funn RK 4F'!A1"/>
    <hyperlink ref="B7" r:id="rId2"/>
    <hyperlink ref="B22" location="'Reserver RK 3F - Funn'!A1" display="RK 3F: Reserver i funn der rettighetshaverne har besluttet utbygging"/>
    <hyperlink ref="B23" location="'Reserver RK 3F - Funn'!A1" display="Original recoverable and remaining reserves in discoveries which the licensees have decided to develop"/>
    <hyperlink ref="B35" location="UNFC!A1" display="UNFC klassifisering"/>
    <hyperlink ref="B36" location="UNFC!A1" display="United Nations Framework Classification System 2009"/>
  </hyperlinks>
  <pageMargins left="0.74803149606299213" right="0.74803149606299213" top="0.98425196850393704" bottom="0.98425196850393704" header="0.51181102362204722" footer="0.51181102362204722"/>
  <pageSetup paperSize="9" scale="71" orientation="landscape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4" workbookViewId="0">
      <selection activeCell="A3" sqref="A3"/>
    </sheetView>
  </sheetViews>
  <sheetFormatPr baseColWidth="10" defaultColWidth="11.42578125" defaultRowHeight="12" x14ac:dyDescent="0.2"/>
  <cols>
    <col min="1" max="1" width="25.5703125" style="51" customWidth="1"/>
    <col min="2" max="16384" width="11.42578125" style="51"/>
  </cols>
  <sheetData>
    <row r="1" spans="1:12" ht="76.5" customHeight="1" x14ac:dyDescent="0.2">
      <c r="A1" s="530" t="s">
        <v>626</v>
      </c>
      <c r="B1" s="531"/>
      <c r="C1" s="531"/>
      <c r="D1" s="531"/>
      <c r="E1" s="531"/>
    </row>
    <row r="2" spans="1:12" ht="12.75" thickBot="1" x14ac:dyDescent="0.25"/>
    <row r="3" spans="1:12" ht="39" x14ac:dyDescent="0.2">
      <c r="A3" s="246" t="s">
        <v>459</v>
      </c>
      <c r="B3" s="247" t="s">
        <v>171</v>
      </c>
      <c r="C3" s="247" t="s">
        <v>172</v>
      </c>
      <c r="D3" s="247" t="s">
        <v>178</v>
      </c>
      <c r="E3" s="247" t="s">
        <v>173</v>
      </c>
      <c r="F3" s="247" t="s">
        <v>441</v>
      </c>
      <c r="G3" s="248" t="s">
        <v>445</v>
      </c>
    </row>
    <row r="4" spans="1:12" ht="24" x14ac:dyDescent="0.2">
      <c r="A4" s="86"/>
      <c r="B4" s="249" t="s">
        <v>174</v>
      </c>
      <c r="C4" s="249" t="s">
        <v>175</v>
      </c>
      <c r="D4" s="249" t="s">
        <v>176</v>
      </c>
      <c r="E4" s="249" t="s">
        <v>174</v>
      </c>
      <c r="F4" s="249" t="s">
        <v>174</v>
      </c>
      <c r="G4" s="250"/>
    </row>
    <row r="5" spans="1:12" ht="15" x14ac:dyDescent="0.25">
      <c r="A5" s="490" t="s">
        <v>539</v>
      </c>
      <c r="B5" s="486">
        <v>1.3</v>
      </c>
      <c r="C5" s="392">
        <v>0.23</v>
      </c>
      <c r="D5" s="392">
        <v>0</v>
      </c>
      <c r="E5" s="392">
        <v>0</v>
      </c>
      <c r="F5" s="62">
        <f>B5+C5+D5*1.9+E5</f>
        <v>1.53</v>
      </c>
      <c r="G5" s="487">
        <v>2016</v>
      </c>
      <c r="I5" s="59"/>
      <c r="J5" s="59"/>
      <c r="K5" s="59"/>
      <c r="L5" s="59"/>
    </row>
    <row r="6" spans="1:12" s="74" customFormat="1" ht="15" x14ac:dyDescent="0.25">
      <c r="A6" s="490" t="s">
        <v>540</v>
      </c>
      <c r="B6" s="61">
        <v>2.9</v>
      </c>
      <c r="C6" s="62">
        <v>0.4</v>
      </c>
      <c r="D6" s="62">
        <v>0</v>
      </c>
      <c r="E6" s="62">
        <v>0</v>
      </c>
      <c r="F6" s="62">
        <f t="shared" ref="F6:F31" si="0">B6+C6+D6*1.9+E6</f>
        <v>3.3</v>
      </c>
      <c r="G6" s="95">
        <v>2007</v>
      </c>
      <c r="I6" s="59"/>
      <c r="J6" s="59"/>
      <c r="K6" s="59"/>
      <c r="L6" s="59"/>
    </row>
    <row r="7" spans="1:12" s="74" customFormat="1" ht="15" x14ac:dyDescent="0.25">
      <c r="A7" s="490" t="s">
        <v>541</v>
      </c>
      <c r="B7" s="61">
        <v>1.45</v>
      </c>
      <c r="C7" s="62">
        <v>0.18</v>
      </c>
      <c r="D7" s="62">
        <v>0.68</v>
      </c>
      <c r="E7" s="62">
        <v>0</v>
      </c>
      <c r="F7" s="62">
        <f t="shared" si="0"/>
        <v>2.9219999999999997</v>
      </c>
      <c r="G7" s="95">
        <v>2007</v>
      </c>
      <c r="H7" s="489"/>
      <c r="I7" s="59"/>
      <c r="J7" s="59"/>
      <c r="K7" s="59"/>
      <c r="L7" s="59"/>
    </row>
    <row r="8" spans="1:12" s="74" customFormat="1" ht="15" x14ac:dyDescent="0.25">
      <c r="A8" s="490" t="s">
        <v>542</v>
      </c>
      <c r="B8" s="61">
        <v>0.2</v>
      </c>
      <c r="C8" s="62">
        <v>1.9</v>
      </c>
      <c r="D8" s="62">
        <v>0</v>
      </c>
      <c r="E8" s="62">
        <v>0</v>
      </c>
      <c r="F8" s="62">
        <f t="shared" si="0"/>
        <v>2.1</v>
      </c>
      <c r="G8" s="95">
        <v>2009</v>
      </c>
      <c r="I8" s="59"/>
      <c r="J8" s="59"/>
      <c r="K8" s="59"/>
      <c r="L8" s="59"/>
    </row>
    <row r="9" spans="1:12" s="74" customFormat="1" ht="15" x14ac:dyDescent="0.25">
      <c r="A9" s="490" t="s">
        <v>543</v>
      </c>
      <c r="B9" s="61">
        <v>0.59</v>
      </c>
      <c r="C9" s="62">
        <v>0.84</v>
      </c>
      <c r="D9" s="62">
        <v>0</v>
      </c>
      <c r="E9" s="62">
        <v>0</v>
      </c>
      <c r="F9" s="62">
        <f t="shared" si="0"/>
        <v>1.43</v>
      </c>
      <c r="G9" s="95">
        <v>1992</v>
      </c>
      <c r="I9" s="59"/>
      <c r="J9" s="59"/>
      <c r="K9" s="59"/>
      <c r="L9" s="59"/>
    </row>
    <row r="10" spans="1:12" s="74" customFormat="1" ht="15" x14ac:dyDescent="0.25">
      <c r="A10" s="490" t="s">
        <v>546</v>
      </c>
      <c r="B10" s="61">
        <v>0.31</v>
      </c>
      <c r="C10" s="62">
        <v>2.8</v>
      </c>
      <c r="D10" s="62">
        <v>0.25</v>
      </c>
      <c r="E10" s="62">
        <v>0</v>
      </c>
      <c r="F10" s="62">
        <f t="shared" si="0"/>
        <v>3.585</v>
      </c>
      <c r="G10" s="95">
        <v>1996</v>
      </c>
      <c r="I10" s="59"/>
      <c r="J10" s="59"/>
      <c r="K10" s="59"/>
      <c r="L10" s="59"/>
    </row>
    <row r="11" spans="1:12" s="74" customFormat="1" ht="15" x14ac:dyDescent="0.25">
      <c r="A11" s="490" t="s">
        <v>547</v>
      </c>
      <c r="B11" s="61">
        <v>0.97</v>
      </c>
      <c r="C11" s="62">
        <v>0.28000000000000003</v>
      </c>
      <c r="D11" s="62">
        <v>0</v>
      </c>
      <c r="E11" s="62">
        <v>0</v>
      </c>
      <c r="F11" s="62">
        <f t="shared" si="0"/>
        <v>1.25</v>
      </c>
      <c r="G11" s="95">
        <v>2015</v>
      </c>
      <c r="I11" s="59"/>
      <c r="J11" s="59"/>
      <c r="K11" s="59"/>
      <c r="L11" s="59"/>
    </row>
    <row r="12" spans="1:12" ht="15" x14ac:dyDescent="0.25">
      <c r="A12" s="490" t="s">
        <v>707</v>
      </c>
      <c r="B12" s="365">
        <v>0.38</v>
      </c>
      <c r="C12" s="366">
        <v>0.06</v>
      </c>
      <c r="D12" s="366">
        <v>0.02</v>
      </c>
      <c r="E12" s="366">
        <v>0</v>
      </c>
      <c r="F12" s="62">
        <f t="shared" si="0"/>
        <v>0.47799999999999998</v>
      </c>
      <c r="G12" s="95">
        <v>2016</v>
      </c>
      <c r="I12" s="59"/>
      <c r="J12" s="59"/>
      <c r="K12" s="59"/>
      <c r="L12" s="59"/>
    </row>
    <row r="13" spans="1:12" ht="15" x14ac:dyDescent="0.25">
      <c r="A13" s="490" t="s">
        <v>708</v>
      </c>
      <c r="B13" s="365">
        <v>0.27</v>
      </c>
      <c r="C13" s="366">
        <v>0.05</v>
      </c>
      <c r="D13" s="366">
        <v>0.02</v>
      </c>
      <c r="E13" s="366">
        <v>0</v>
      </c>
      <c r="F13" s="62">
        <f t="shared" si="0"/>
        <v>0.35799999999999998</v>
      </c>
      <c r="G13" s="95">
        <v>2016</v>
      </c>
      <c r="I13" s="59"/>
      <c r="J13" s="59"/>
      <c r="K13" s="59"/>
      <c r="L13" s="59"/>
    </row>
    <row r="14" spans="1:12" ht="15" x14ac:dyDescent="0.25">
      <c r="A14" s="490" t="s">
        <v>549</v>
      </c>
      <c r="B14" s="365">
        <v>3</v>
      </c>
      <c r="C14" s="366">
        <v>0.5</v>
      </c>
      <c r="D14" s="366">
        <v>0</v>
      </c>
      <c r="E14" s="366">
        <v>0</v>
      </c>
      <c r="F14" s="62">
        <f t="shared" si="0"/>
        <v>3.5</v>
      </c>
      <c r="G14" s="95">
        <v>2015</v>
      </c>
      <c r="I14" s="59"/>
      <c r="J14" s="59"/>
      <c r="K14" s="59"/>
      <c r="L14" s="59"/>
    </row>
    <row r="15" spans="1:12" ht="15" x14ac:dyDescent="0.25">
      <c r="A15" s="490" t="s">
        <v>550</v>
      </c>
      <c r="B15" s="365">
        <v>0</v>
      </c>
      <c r="C15" s="366">
        <v>24.35</v>
      </c>
      <c r="D15" s="366">
        <v>0</v>
      </c>
      <c r="E15" s="366">
        <v>0.57999999999999996</v>
      </c>
      <c r="F15" s="62">
        <f t="shared" si="0"/>
        <v>24.93</v>
      </c>
      <c r="G15" s="95">
        <v>2005</v>
      </c>
      <c r="I15" s="59"/>
      <c r="J15" s="59"/>
      <c r="K15" s="59"/>
      <c r="L15" s="59"/>
    </row>
    <row r="16" spans="1:12" ht="15" x14ac:dyDescent="0.25">
      <c r="A16" s="490" t="s">
        <v>551</v>
      </c>
      <c r="B16" s="365">
        <v>2.98</v>
      </c>
      <c r="C16" s="366">
        <v>1.3</v>
      </c>
      <c r="D16" s="366">
        <v>0</v>
      </c>
      <c r="E16" s="366">
        <v>0</v>
      </c>
      <c r="F16" s="62">
        <f t="shared" si="0"/>
        <v>4.28</v>
      </c>
      <c r="G16" s="95">
        <v>2009</v>
      </c>
      <c r="I16" s="59"/>
      <c r="J16" s="59"/>
      <c r="K16" s="59"/>
      <c r="L16" s="59"/>
    </row>
    <row r="17" spans="1:12" ht="15" x14ac:dyDescent="0.25">
      <c r="A17" s="490" t="s">
        <v>553</v>
      </c>
      <c r="B17" s="365">
        <v>0</v>
      </c>
      <c r="C17" s="366">
        <v>0.48</v>
      </c>
      <c r="D17" s="366">
        <v>0</v>
      </c>
      <c r="E17" s="366">
        <v>0</v>
      </c>
      <c r="F17" s="62">
        <f t="shared" si="0"/>
        <v>0.48</v>
      </c>
      <c r="G17" s="95">
        <v>2016</v>
      </c>
      <c r="I17" s="59"/>
      <c r="J17" s="59"/>
      <c r="K17" s="59"/>
      <c r="L17" s="59"/>
    </row>
    <row r="18" spans="1:12" ht="15" x14ac:dyDescent="0.25">
      <c r="A18" s="490" t="s">
        <v>554</v>
      </c>
      <c r="B18" s="365">
        <v>0.43</v>
      </c>
      <c r="C18" s="366">
        <v>1.03</v>
      </c>
      <c r="D18" s="366">
        <v>0</v>
      </c>
      <c r="E18" s="366">
        <v>0</v>
      </c>
      <c r="F18" s="62">
        <f t="shared" si="0"/>
        <v>1.46</v>
      </c>
      <c r="G18" s="95">
        <v>2016</v>
      </c>
      <c r="I18" s="59"/>
      <c r="J18" s="59"/>
      <c r="K18" s="59"/>
      <c r="L18" s="59"/>
    </row>
    <row r="19" spans="1:12" ht="15" x14ac:dyDescent="0.25">
      <c r="A19" s="490" t="s">
        <v>709</v>
      </c>
      <c r="B19" s="365">
        <v>0.2</v>
      </c>
      <c r="C19" s="366">
        <v>1.1299999999999999</v>
      </c>
      <c r="D19" s="366">
        <v>0</v>
      </c>
      <c r="E19" s="366">
        <v>0</v>
      </c>
      <c r="F19" s="62">
        <f t="shared" si="0"/>
        <v>1.3299999999999998</v>
      </c>
      <c r="G19" s="95">
        <v>2017</v>
      </c>
      <c r="I19" s="59"/>
      <c r="J19" s="59"/>
      <c r="K19" s="59"/>
      <c r="L19" s="59"/>
    </row>
    <row r="20" spans="1:12" ht="15" x14ac:dyDescent="0.25">
      <c r="A20" s="490" t="s">
        <v>710</v>
      </c>
      <c r="B20" s="365">
        <v>0.04</v>
      </c>
      <c r="C20" s="366">
        <v>0.79</v>
      </c>
      <c r="D20" s="366">
        <v>0</v>
      </c>
      <c r="E20" s="366">
        <v>0</v>
      </c>
      <c r="F20" s="62">
        <f t="shared" si="0"/>
        <v>0.83000000000000007</v>
      </c>
      <c r="G20" s="95">
        <v>2017</v>
      </c>
      <c r="I20" s="59"/>
      <c r="J20" s="59"/>
      <c r="K20" s="59"/>
      <c r="L20" s="59"/>
    </row>
    <row r="21" spans="1:12" ht="15" x14ac:dyDescent="0.25">
      <c r="A21" s="490" t="s">
        <v>711</v>
      </c>
      <c r="B21" s="365">
        <v>3.23</v>
      </c>
      <c r="C21" s="366">
        <v>1.1000000000000001</v>
      </c>
      <c r="D21" s="366">
        <v>0</v>
      </c>
      <c r="E21" s="366">
        <v>0</v>
      </c>
      <c r="F21" s="62">
        <f t="shared" si="0"/>
        <v>4.33</v>
      </c>
      <c r="G21" s="95">
        <v>2017</v>
      </c>
      <c r="I21" s="59"/>
      <c r="J21" s="59"/>
      <c r="K21" s="59"/>
      <c r="L21" s="59"/>
    </row>
    <row r="22" spans="1:12" ht="15" x14ac:dyDescent="0.25">
      <c r="A22" s="490" t="s">
        <v>555</v>
      </c>
      <c r="B22" s="365">
        <v>0</v>
      </c>
      <c r="C22" s="366">
        <v>2</v>
      </c>
      <c r="D22" s="366">
        <v>0</v>
      </c>
      <c r="E22" s="366">
        <v>0</v>
      </c>
      <c r="F22" s="62">
        <f t="shared" si="0"/>
        <v>2</v>
      </c>
      <c r="G22" s="95">
        <v>2015</v>
      </c>
      <c r="I22" s="59"/>
      <c r="J22" s="59"/>
      <c r="K22" s="59"/>
      <c r="L22" s="59"/>
    </row>
    <row r="23" spans="1:12" ht="15" x14ac:dyDescent="0.25">
      <c r="A23" s="490" t="s">
        <v>556</v>
      </c>
      <c r="B23" s="365">
        <v>0</v>
      </c>
      <c r="C23" s="366">
        <v>2.4</v>
      </c>
      <c r="D23" s="366">
        <v>0</v>
      </c>
      <c r="E23" s="366">
        <v>0</v>
      </c>
      <c r="F23" s="62">
        <f t="shared" si="0"/>
        <v>2.4</v>
      </c>
      <c r="G23" s="95">
        <v>2015</v>
      </c>
      <c r="I23" s="59"/>
      <c r="J23" s="59"/>
      <c r="K23" s="59"/>
      <c r="L23" s="59"/>
    </row>
    <row r="24" spans="1:12" ht="15" x14ac:dyDescent="0.25">
      <c r="A24" s="490" t="s">
        <v>557</v>
      </c>
      <c r="B24" s="365">
        <v>0</v>
      </c>
      <c r="C24" s="366">
        <v>7.5</v>
      </c>
      <c r="D24" s="366">
        <v>0</v>
      </c>
      <c r="E24" s="366">
        <v>0</v>
      </c>
      <c r="F24" s="62">
        <f t="shared" si="0"/>
        <v>7.5</v>
      </c>
      <c r="G24" s="95">
        <v>2003</v>
      </c>
      <c r="I24" s="59"/>
      <c r="J24" s="59"/>
      <c r="K24" s="59"/>
      <c r="L24" s="59"/>
    </row>
    <row r="25" spans="1:12" ht="15" x14ac:dyDescent="0.25">
      <c r="A25" s="490" t="s">
        <v>558</v>
      </c>
      <c r="B25" s="365">
        <v>0</v>
      </c>
      <c r="C25" s="366">
        <v>8.5</v>
      </c>
      <c r="D25" s="366">
        <v>0</v>
      </c>
      <c r="E25" s="366">
        <v>0</v>
      </c>
      <c r="F25" s="62">
        <f t="shared" si="0"/>
        <v>8.5</v>
      </c>
      <c r="G25" s="95">
        <v>2014</v>
      </c>
      <c r="I25" s="59"/>
      <c r="J25" s="59"/>
      <c r="K25" s="59"/>
      <c r="L25" s="59"/>
    </row>
    <row r="26" spans="1:12" ht="15" x14ac:dyDescent="0.25">
      <c r="A26" s="490" t="s">
        <v>712</v>
      </c>
      <c r="B26" s="365">
        <v>0.77</v>
      </c>
      <c r="C26" s="366">
        <v>0.2</v>
      </c>
      <c r="D26" s="366">
        <v>0.02</v>
      </c>
      <c r="E26" s="366">
        <v>0</v>
      </c>
      <c r="F26" s="62">
        <f t="shared" si="0"/>
        <v>1.008</v>
      </c>
      <c r="G26" s="95">
        <v>1981</v>
      </c>
      <c r="I26" s="59"/>
      <c r="J26" s="59"/>
      <c r="K26" s="59"/>
      <c r="L26" s="59"/>
    </row>
    <row r="27" spans="1:12" ht="15" x14ac:dyDescent="0.25">
      <c r="A27" s="490" t="s">
        <v>713</v>
      </c>
      <c r="B27" s="365">
        <v>0</v>
      </c>
      <c r="C27" s="366">
        <v>1.6</v>
      </c>
      <c r="D27" s="366">
        <v>0</v>
      </c>
      <c r="E27" s="366">
        <v>0.1</v>
      </c>
      <c r="F27" s="62">
        <f t="shared" si="0"/>
        <v>1.7000000000000002</v>
      </c>
      <c r="G27" s="95">
        <v>2017</v>
      </c>
      <c r="I27" s="59"/>
      <c r="J27" s="59"/>
      <c r="K27" s="59"/>
      <c r="L27" s="59"/>
    </row>
    <row r="28" spans="1:12" ht="15" x14ac:dyDescent="0.25">
      <c r="A28" s="490" t="s">
        <v>714</v>
      </c>
      <c r="B28" s="365">
        <v>14.3</v>
      </c>
      <c r="C28" s="366">
        <v>1.07</v>
      </c>
      <c r="D28" s="366">
        <v>0</v>
      </c>
      <c r="E28" s="366">
        <v>0</v>
      </c>
      <c r="F28" s="62">
        <f t="shared" si="0"/>
        <v>15.370000000000001</v>
      </c>
      <c r="G28" s="95">
        <v>2017</v>
      </c>
      <c r="I28" s="59"/>
      <c r="J28" s="59"/>
      <c r="K28" s="59"/>
      <c r="L28" s="59"/>
    </row>
    <row r="29" spans="1:12" ht="15" x14ac:dyDescent="0.25">
      <c r="A29" s="490" t="s">
        <v>715</v>
      </c>
      <c r="B29" s="365">
        <v>5.53</v>
      </c>
      <c r="C29" s="366">
        <v>0</v>
      </c>
      <c r="D29" s="366">
        <v>0</v>
      </c>
      <c r="E29" s="366">
        <v>0</v>
      </c>
      <c r="F29" s="62">
        <f t="shared" si="0"/>
        <v>5.53</v>
      </c>
      <c r="G29" s="95">
        <v>2017</v>
      </c>
      <c r="I29" s="59"/>
      <c r="J29" s="59"/>
      <c r="K29" s="59"/>
      <c r="L29" s="59"/>
    </row>
    <row r="30" spans="1:12" ht="15" x14ac:dyDescent="0.25">
      <c r="A30" s="490" t="s">
        <v>716</v>
      </c>
      <c r="B30" s="365">
        <v>4.7</v>
      </c>
      <c r="C30" s="366">
        <v>1.51</v>
      </c>
      <c r="D30" s="366">
        <v>0</v>
      </c>
      <c r="E30" s="366">
        <v>0</v>
      </c>
      <c r="F30" s="62">
        <f t="shared" si="0"/>
        <v>6.21</v>
      </c>
      <c r="G30" s="95">
        <v>2016</v>
      </c>
      <c r="I30" s="59"/>
      <c r="J30" s="59"/>
      <c r="K30" s="59"/>
      <c r="L30" s="59"/>
    </row>
    <row r="31" spans="1:12" ht="15" x14ac:dyDescent="0.25">
      <c r="A31" s="492" t="s">
        <v>728</v>
      </c>
      <c r="B31" s="367">
        <v>0</v>
      </c>
      <c r="C31" s="368">
        <v>11.73</v>
      </c>
      <c r="D31" s="368">
        <v>0</v>
      </c>
      <c r="E31" s="368">
        <v>0</v>
      </c>
      <c r="F31" s="491">
        <f t="shared" si="0"/>
        <v>11.73</v>
      </c>
      <c r="G31" s="96">
        <v>2011</v>
      </c>
      <c r="I31" s="59"/>
      <c r="J31" s="59"/>
      <c r="K31" s="59"/>
      <c r="L31" s="59"/>
    </row>
    <row r="32" spans="1:12" ht="15.75" thickBot="1" x14ac:dyDescent="0.3">
      <c r="A32" s="97" t="s">
        <v>103</v>
      </c>
      <c r="B32" s="369">
        <f>SUM(B5:B31)</f>
        <v>43.55</v>
      </c>
      <c r="C32" s="370">
        <f>SUM(C5:C31)</f>
        <v>73.930000000000007</v>
      </c>
      <c r="D32" s="370">
        <f>SUM(D5:D31)</f>
        <v>0.9900000000000001</v>
      </c>
      <c r="E32" s="370">
        <f>SUM(E5:E31)</f>
        <v>0.67999999999999994</v>
      </c>
      <c r="F32" s="485">
        <f>SUM(F5:F31)</f>
        <v>120.041</v>
      </c>
      <c r="G32" s="488"/>
      <c r="I32" s="415"/>
      <c r="J32" s="59"/>
      <c r="K32" s="59"/>
      <c r="L32" s="59"/>
    </row>
    <row r="33" spans="1:11" x14ac:dyDescent="0.2">
      <c r="B33" s="63"/>
      <c r="C33" s="63"/>
      <c r="D33" s="63"/>
      <c r="E33" s="63"/>
    </row>
    <row r="34" spans="1:11" x14ac:dyDescent="0.2">
      <c r="A34" s="51" t="s">
        <v>440</v>
      </c>
      <c r="B34" s="63"/>
      <c r="C34" s="63"/>
      <c r="D34" s="63"/>
      <c r="E34" s="63"/>
    </row>
    <row r="35" spans="1:11" ht="13.5" x14ac:dyDescent="0.2">
      <c r="A35" s="94" t="s">
        <v>447</v>
      </c>
      <c r="B35" s="59"/>
      <c r="C35" s="59"/>
      <c r="I35" s="259"/>
      <c r="J35" s="259"/>
      <c r="K35" s="259"/>
    </row>
    <row r="36" spans="1:11" x14ac:dyDescent="0.2">
      <c r="A36" s="94" t="s">
        <v>448</v>
      </c>
      <c r="B36" s="59"/>
      <c r="C36" s="59"/>
      <c r="I36" s="259"/>
      <c r="J36" s="259"/>
      <c r="K36" s="259"/>
    </row>
    <row r="37" spans="1:11" x14ac:dyDescent="0.2">
      <c r="A37" s="94"/>
      <c r="B37" s="59"/>
      <c r="C37" s="59"/>
      <c r="I37" s="259"/>
      <c r="J37" s="259"/>
      <c r="K37" s="259"/>
    </row>
    <row r="38" spans="1:11" x14ac:dyDescent="0.2">
      <c r="A38" s="307" t="s">
        <v>457</v>
      </c>
    </row>
    <row r="39" spans="1:11" ht="13.5" x14ac:dyDescent="0.2">
      <c r="A39" s="299" t="s">
        <v>443</v>
      </c>
      <c r="B39" s="259"/>
      <c r="C39" s="259"/>
      <c r="D39" s="259"/>
    </row>
    <row r="40" spans="1:11" x14ac:dyDescent="0.2">
      <c r="A40" s="299" t="s">
        <v>458</v>
      </c>
      <c r="B40" s="259"/>
      <c r="C40" s="259"/>
      <c r="D40" s="259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workbookViewId="0">
      <selection sqref="A1:D1"/>
    </sheetView>
  </sheetViews>
  <sheetFormatPr baseColWidth="10" defaultColWidth="11.42578125" defaultRowHeight="12.75" x14ac:dyDescent="0.2"/>
  <cols>
    <col min="1" max="1" width="28.140625" style="277" bestFit="1" customWidth="1"/>
    <col min="2" max="2" width="26.85546875" style="17" customWidth="1"/>
    <col min="3" max="3" width="13.140625" style="17" bestFit="1" customWidth="1"/>
    <col min="4" max="16384" width="11.42578125" style="17"/>
  </cols>
  <sheetData>
    <row r="1" spans="1:4" ht="61.5" customHeight="1" thickBot="1" x14ac:dyDescent="0.25">
      <c r="A1" s="530" t="s">
        <v>737</v>
      </c>
      <c r="B1" s="531"/>
      <c r="C1" s="531"/>
      <c r="D1" s="531"/>
    </row>
    <row r="2" spans="1:4" s="55" customFormat="1" ht="39" x14ac:dyDescent="0.2">
      <c r="A2" s="246" t="s">
        <v>329</v>
      </c>
      <c r="B2" s="382" t="s">
        <v>330</v>
      </c>
      <c r="C2" s="383" t="s">
        <v>331</v>
      </c>
    </row>
    <row r="3" spans="1:4" s="55" customFormat="1" x14ac:dyDescent="0.2">
      <c r="A3" s="395" t="s">
        <v>327</v>
      </c>
      <c r="B3" s="396" t="s">
        <v>424</v>
      </c>
      <c r="C3" s="394" t="s">
        <v>423</v>
      </c>
    </row>
    <row r="4" spans="1:4" s="55" customFormat="1" x14ac:dyDescent="0.2">
      <c r="A4" s="395" t="s">
        <v>738</v>
      </c>
      <c r="B4" s="396" t="s">
        <v>424</v>
      </c>
      <c r="C4" s="394" t="s">
        <v>577</v>
      </c>
    </row>
    <row r="5" spans="1:4" s="55" customFormat="1" x14ac:dyDescent="0.2">
      <c r="A5" s="395" t="s">
        <v>328</v>
      </c>
      <c r="B5" s="396" t="s">
        <v>424</v>
      </c>
      <c r="C5" s="394" t="s">
        <v>423</v>
      </c>
    </row>
    <row r="6" spans="1:4" x14ac:dyDescent="0.2">
      <c r="A6" s="278" t="s">
        <v>194</v>
      </c>
      <c r="B6" s="279" t="s">
        <v>195</v>
      </c>
      <c r="C6" s="77">
        <v>2008</v>
      </c>
    </row>
    <row r="7" spans="1:4" x14ac:dyDescent="0.2">
      <c r="A7" s="278" t="s">
        <v>196</v>
      </c>
      <c r="B7" s="279" t="s">
        <v>197</v>
      </c>
      <c r="C7" s="77">
        <v>2003</v>
      </c>
    </row>
    <row r="8" spans="1:4" x14ac:dyDescent="0.2">
      <c r="A8" s="278" t="s">
        <v>198</v>
      </c>
      <c r="B8" s="279" t="s">
        <v>197</v>
      </c>
      <c r="C8" s="77">
        <v>2009</v>
      </c>
    </row>
    <row r="9" spans="1:4" x14ac:dyDescent="0.2">
      <c r="A9" s="278" t="s">
        <v>739</v>
      </c>
      <c r="B9" s="279" t="s">
        <v>197</v>
      </c>
      <c r="C9" s="77">
        <v>1974</v>
      </c>
    </row>
    <row r="10" spans="1:4" x14ac:dyDescent="0.2">
      <c r="A10" s="278" t="s">
        <v>199</v>
      </c>
      <c r="B10" s="279" t="s">
        <v>197</v>
      </c>
      <c r="C10" s="77">
        <v>2003</v>
      </c>
    </row>
    <row r="11" spans="1:4" x14ac:dyDescent="0.2">
      <c r="A11" s="352" t="s">
        <v>468</v>
      </c>
      <c r="B11" s="279" t="s">
        <v>197</v>
      </c>
      <c r="C11" s="77">
        <v>1997</v>
      </c>
    </row>
    <row r="12" spans="1:4" x14ac:dyDescent="0.2">
      <c r="A12" s="278" t="s">
        <v>484</v>
      </c>
      <c r="B12" s="280" t="s">
        <v>200</v>
      </c>
      <c r="C12" s="77">
        <v>1970</v>
      </c>
    </row>
    <row r="13" spans="1:4" x14ac:dyDescent="0.2">
      <c r="A13" s="278" t="s">
        <v>201</v>
      </c>
      <c r="B13" s="280" t="s">
        <v>200</v>
      </c>
      <c r="C13" s="77">
        <v>1997</v>
      </c>
    </row>
    <row r="14" spans="1:4" x14ac:dyDescent="0.2">
      <c r="A14" s="278" t="s">
        <v>202</v>
      </c>
      <c r="B14" s="280" t="s">
        <v>200</v>
      </c>
      <c r="C14" s="77">
        <v>1997</v>
      </c>
    </row>
    <row r="15" spans="1:4" x14ac:dyDescent="0.2">
      <c r="A15" s="278" t="s">
        <v>203</v>
      </c>
      <c r="B15" s="280" t="s">
        <v>200</v>
      </c>
      <c r="C15" s="77">
        <v>2003</v>
      </c>
    </row>
    <row r="16" spans="1:4" x14ac:dyDescent="0.2">
      <c r="A16" s="278" t="s">
        <v>204</v>
      </c>
      <c r="B16" s="280" t="s">
        <v>205</v>
      </c>
      <c r="C16" s="77">
        <v>2000</v>
      </c>
    </row>
    <row r="17" spans="1:3" x14ac:dyDescent="0.2">
      <c r="A17" s="278" t="s">
        <v>206</v>
      </c>
      <c r="B17" s="280" t="s">
        <v>205</v>
      </c>
      <c r="C17" s="77">
        <v>2008</v>
      </c>
    </row>
    <row r="18" spans="1:3" x14ac:dyDescent="0.2">
      <c r="A18" s="278" t="s">
        <v>207</v>
      </c>
      <c r="B18" s="280" t="s">
        <v>205</v>
      </c>
      <c r="C18" s="77">
        <v>2004</v>
      </c>
    </row>
    <row r="19" spans="1:3" x14ac:dyDescent="0.2">
      <c r="A19" s="278" t="s">
        <v>475</v>
      </c>
      <c r="B19" s="280" t="s">
        <v>17</v>
      </c>
      <c r="C19" s="77">
        <v>1983</v>
      </c>
    </row>
    <row r="20" spans="1:3" x14ac:dyDescent="0.2">
      <c r="A20" s="278" t="s">
        <v>740</v>
      </c>
      <c r="B20" s="280" t="s">
        <v>695</v>
      </c>
      <c r="C20" s="77">
        <v>2012</v>
      </c>
    </row>
    <row r="21" spans="1:3" x14ac:dyDescent="0.2">
      <c r="A21" s="278" t="s">
        <v>208</v>
      </c>
      <c r="B21" s="280" t="s">
        <v>209</v>
      </c>
      <c r="C21" s="77">
        <v>1973</v>
      </c>
    </row>
    <row r="22" spans="1:3" x14ac:dyDescent="0.2">
      <c r="A22" s="278" t="s">
        <v>741</v>
      </c>
      <c r="B22" s="280" t="s">
        <v>210</v>
      </c>
      <c r="C22" s="77">
        <v>2014</v>
      </c>
    </row>
    <row r="23" spans="1:3" x14ac:dyDescent="0.2">
      <c r="A23" s="278" t="s">
        <v>211</v>
      </c>
      <c r="B23" s="280" t="s">
        <v>210</v>
      </c>
      <c r="C23" s="77">
        <v>1992</v>
      </c>
    </row>
    <row r="24" spans="1:3" x14ac:dyDescent="0.2">
      <c r="A24" s="278" t="s">
        <v>212</v>
      </c>
      <c r="B24" s="280" t="s">
        <v>210</v>
      </c>
      <c r="C24" s="77">
        <v>1996</v>
      </c>
    </row>
    <row r="25" spans="1:3" x14ac:dyDescent="0.2">
      <c r="A25" s="278" t="s">
        <v>213</v>
      </c>
      <c r="B25" s="280" t="s">
        <v>210</v>
      </c>
      <c r="C25" s="77">
        <v>2008</v>
      </c>
    </row>
    <row r="26" spans="1:3" x14ac:dyDescent="0.2">
      <c r="A26" s="278" t="s">
        <v>214</v>
      </c>
      <c r="B26" s="280" t="s">
        <v>215</v>
      </c>
      <c r="C26" s="77">
        <v>2008</v>
      </c>
    </row>
    <row r="27" spans="1:3" x14ac:dyDescent="0.2">
      <c r="A27" s="278" t="s">
        <v>216</v>
      </c>
      <c r="B27" s="280" t="s">
        <v>217</v>
      </c>
      <c r="C27" s="77">
        <v>2001</v>
      </c>
    </row>
    <row r="28" spans="1:3" x14ac:dyDescent="0.2">
      <c r="A28" s="278" t="s">
        <v>563</v>
      </c>
      <c r="B28" s="280" t="s">
        <v>217</v>
      </c>
      <c r="C28" s="77">
        <v>2013</v>
      </c>
    </row>
    <row r="29" spans="1:3" x14ac:dyDescent="0.2">
      <c r="A29" s="278" t="s">
        <v>218</v>
      </c>
      <c r="B29" s="280" t="s">
        <v>219</v>
      </c>
      <c r="C29" s="77">
        <v>1991</v>
      </c>
    </row>
    <row r="30" spans="1:3" x14ac:dyDescent="0.2">
      <c r="A30" s="278" t="s">
        <v>220</v>
      </c>
      <c r="B30" s="280" t="s">
        <v>219</v>
      </c>
      <c r="C30" s="77">
        <v>1996</v>
      </c>
    </row>
    <row r="31" spans="1:3" x14ac:dyDescent="0.2">
      <c r="A31" s="278" t="s">
        <v>362</v>
      </c>
      <c r="B31" s="280" t="s">
        <v>221</v>
      </c>
      <c r="C31" s="77">
        <v>2006</v>
      </c>
    </row>
    <row r="32" spans="1:3" x14ac:dyDescent="0.2">
      <c r="A32" s="278" t="s">
        <v>222</v>
      </c>
      <c r="B32" s="280" t="s">
        <v>221</v>
      </c>
      <c r="C32" s="77">
        <v>2006</v>
      </c>
    </row>
    <row r="33" spans="1:3" x14ac:dyDescent="0.2">
      <c r="A33" s="352" t="s">
        <v>104</v>
      </c>
      <c r="B33" s="280" t="s">
        <v>425</v>
      </c>
      <c r="C33" s="77">
        <v>2010</v>
      </c>
    </row>
    <row r="34" spans="1:3" x14ac:dyDescent="0.2">
      <c r="A34" s="278" t="s">
        <v>223</v>
      </c>
      <c r="B34" s="280" t="s">
        <v>224</v>
      </c>
      <c r="C34" s="77">
        <v>1991</v>
      </c>
    </row>
    <row r="35" spans="1:3" x14ac:dyDescent="0.2">
      <c r="A35" s="278" t="s">
        <v>225</v>
      </c>
      <c r="B35" s="280" t="s">
        <v>224</v>
      </c>
      <c r="C35" s="77">
        <v>2003</v>
      </c>
    </row>
    <row r="36" spans="1:3" x14ac:dyDescent="0.2">
      <c r="A36" s="278" t="s">
        <v>226</v>
      </c>
      <c r="B36" s="280" t="s">
        <v>224</v>
      </c>
      <c r="C36" s="77">
        <v>2002</v>
      </c>
    </row>
    <row r="37" spans="1:3" x14ac:dyDescent="0.2">
      <c r="A37" s="278" t="s">
        <v>227</v>
      </c>
      <c r="B37" s="280" t="s">
        <v>224</v>
      </c>
      <c r="C37" s="77">
        <v>2002</v>
      </c>
    </row>
    <row r="38" spans="1:3" x14ac:dyDescent="0.2">
      <c r="A38" s="352" t="s">
        <v>426</v>
      </c>
      <c r="B38" s="280" t="s">
        <v>224</v>
      </c>
      <c r="C38" s="77">
        <v>2002</v>
      </c>
    </row>
    <row r="39" spans="1:3" x14ac:dyDescent="0.2">
      <c r="A39" s="352" t="s">
        <v>427</v>
      </c>
      <c r="B39" s="280" t="s">
        <v>224</v>
      </c>
      <c r="C39" s="77">
        <v>2012</v>
      </c>
    </row>
    <row r="40" spans="1:3" s="356" customFormat="1" x14ac:dyDescent="0.2">
      <c r="A40" s="281" t="s">
        <v>228</v>
      </c>
      <c r="B40" s="279" t="s">
        <v>229</v>
      </c>
      <c r="C40" s="377">
        <v>2002</v>
      </c>
    </row>
    <row r="41" spans="1:3" s="356" customFormat="1" x14ac:dyDescent="0.2">
      <c r="A41" s="281" t="s">
        <v>471</v>
      </c>
      <c r="B41" s="279" t="s">
        <v>229</v>
      </c>
      <c r="C41" s="377">
        <v>2002</v>
      </c>
    </row>
    <row r="42" spans="1:3" s="356" customFormat="1" x14ac:dyDescent="0.2">
      <c r="A42" s="281" t="s">
        <v>564</v>
      </c>
      <c r="B42" s="279" t="s">
        <v>229</v>
      </c>
      <c r="C42" s="377">
        <v>2012</v>
      </c>
    </row>
    <row r="43" spans="1:3" x14ac:dyDescent="0.2">
      <c r="A43" s="281" t="s">
        <v>230</v>
      </c>
      <c r="B43" s="280" t="s">
        <v>229</v>
      </c>
      <c r="C43" s="77">
        <v>1983</v>
      </c>
    </row>
    <row r="44" spans="1:3" x14ac:dyDescent="0.2">
      <c r="A44" s="281" t="s">
        <v>231</v>
      </c>
      <c r="B44" s="280" t="s">
        <v>229</v>
      </c>
      <c r="C44" s="77">
        <v>1995</v>
      </c>
    </row>
    <row r="45" spans="1:3" x14ac:dyDescent="0.2">
      <c r="A45" s="281" t="s">
        <v>232</v>
      </c>
      <c r="B45" s="280" t="s">
        <v>229</v>
      </c>
      <c r="C45" s="77">
        <v>2001</v>
      </c>
    </row>
    <row r="46" spans="1:3" x14ac:dyDescent="0.2">
      <c r="A46" s="281" t="s">
        <v>233</v>
      </c>
      <c r="B46" s="280" t="s">
        <v>229</v>
      </c>
      <c r="C46" s="77">
        <v>2001</v>
      </c>
    </row>
    <row r="47" spans="1:3" x14ac:dyDescent="0.2">
      <c r="A47" s="281" t="s">
        <v>234</v>
      </c>
      <c r="B47" s="280" t="s">
        <v>229</v>
      </c>
      <c r="C47" s="77">
        <v>2002</v>
      </c>
    </row>
    <row r="48" spans="1:3" x14ac:dyDescent="0.2">
      <c r="A48" s="281" t="s">
        <v>235</v>
      </c>
      <c r="B48" s="280" t="s">
        <v>229</v>
      </c>
      <c r="C48" s="77">
        <v>2006</v>
      </c>
    </row>
    <row r="49" spans="1:3" x14ac:dyDescent="0.2">
      <c r="A49" s="281" t="s">
        <v>236</v>
      </c>
      <c r="B49" s="280" t="s">
        <v>229</v>
      </c>
      <c r="C49" s="77">
        <v>2006</v>
      </c>
    </row>
    <row r="50" spans="1:3" s="356" customFormat="1" x14ac:dyDescent="0.2">
      <c r="A50" s="376" t="s">
        <v>469</v>
      </c>
      <c r="B50" s="279" t="s">
        <v>229</v>
      </c>
      <c r="C50" s="377">
        <v>2011</v>
      </c>
    </row>
    <row r="51" spans="1:3" s="356" customFormat="1" x14ac:dyDescent="0.2">
      <c r="A51" s="376" t="s">
        <v>470</v>
      </c>
      <c r="B51" s="279" t="s">
        <v>229</v>
      </c>
      <c r="C51" s="377">
        <v>2011</v>
      </c>
    </row>
    <row r="52" spans="1:3" x14ac:dyDescent="0.2">
      <c r="A52" s="376" t="s">
        <v>350</v>
      </c>
      <c r="B52" s="280" t="s">
        <v>229</v>
      </c>
      <c r="C52" s="77">
        <v>2011</v>
      </c>
    </row>
    <row r="53" spans="1:3" x14ac:dyDescent="0.2">
      <c r="A53" s="376" t="s">
        <v>351</v>
      </c>
      <c r="B53" s="280" t="s">
        <v>229</v>
      </c>
      <c r="C53" s="77">
        <v>2011</v>
      </c>
    </row>
    <row r="54" spans="1:3" x14ac:dyDescent="0.2">
      <c r="A54" s="281" t="s">
        <v>237</v>
      </c>
      <c r="B54" s="280" t="s">
        <v>229</v>
      </c>
      <c r="C54" s="77">
        <v>1998</v>
      </c>
    </row>
    <row r="55" spans="1:3" x14ac:dyDescent="0.2">
      <c r="A55" s="278" t="s">
        <v>238</v>
      </c>
      <c r="B55" s="280" t="s">
        <v>239</v>
      </c>
      <c r="C55" s="77">
        <v>1994</v>
      </c>
    </row>
    <row r="56" spans="1:3" x14ac:dyDescent="0.2">
      <c r="A56" s="278" t="s">
        <v>240</v>
      </c>
      <c r="B56" s="280" t="s">
        <v>241</v>
      </c>
      <c r="C56" s="77">
        <v>1991</v>
      </c>
    </row>
    <row r="57" spans="1:3" x14ac:dyDescent="0.2">
      <c r="A57" s="278" t="s">
        <v>242</v>
      </c>
      <c r="B57" s="280" t="s">
        <v>243</v>
      </c>
      <c r="C57" s="77">
        <v>1990</v>
      </c>
    </row>
    <row r="58" spans="1:3" x14ac:dyDescent="0.2">
      <c r="A58" s="278" t="s">
        <v>244</v>
      </c>
      <c r="B58" s="280" t="s">
        <v>245</v>
      </c>
      <c r="C58" s="77">
        <v>1994</v>
      </c>
    </row>
    <row r="59" spans="1:3" x14ac:dyDescent="0.2">
      <c r="A59" s="278" t="s">
        <v>566</v>
      </c>
      <c r="B59" s="280" t="s">
        <v>565</v>
      </c>
      <c r="C59" s="77">
        <v>2009</v>
      </c>
    </row>
    <row r="60" spans="1:3" x14ac:dyDescent="0.2">
      <c r="A60" s="352" t="s">
        <v>363</v>
      </c>
      <c r="B60" s="280" t="s">
        <v>428</v>
      </c>
      <c r="C60" s="77">
        <v>2004</v>
      </c>
    </row>
    <row r="61" spans="1:3" x14ac:dyDescent="0.2">
      <c r="A61" s="278" t="s">
        <v>246</v>
      </c>
      <c r="B61" s="280" t="s">
        <v>247</v>
      </c>
      <c r="C61" s="77">
        <v>1995</v>
      </c>
    </row>
    <row r="62" spans="1:3" x14ac:dyDescent="0.2">
      <c r="A62" s="278" t="s">
        <v>248</v>
      </c>
      <c r="B62" s="280" t="s">
        <v>247</v>
      </c>
      <c r="C62" s="77">
        <v>1995</v>
      </c>
    </row>
    <row r="63" spans="1:3" x14ac:dyDescent="0.2">
      <c r="A63" s="278" t="s">
        <v>404</v>
      </c>
      <c r="B63" s="280" t="s">
        <v>405</v>
      </c>
      <c r="C63" s="77">
        <v>2011</v>
      </c>
    </row>
    <row r="64" spans="1:3" x14ac:dyDescent="0.2">
      <c r="A64" s="278" t="s">
        <v>324</v>
      </c>
      <c r="B64" s="280" t="s">
        <v>406</v>
      </c>
      <c r="C64" s="77">
        <v>1982</v>
      </c>
    </row>
    <row r="65" spans="1:3" x14ac:dyDescent="0.2">
      <c r="A65" s="278" t="s">
        <v>567</v>
      </c>
      <c r="B65" s="280" t="s">
        <v>406</v>
      </c>
      <c r="C65" s="77">
        <v>2016</v>
      </c>
    </row>
    <row r="66" spans="1:3" x14ac:dyDescent="0.2">
      <c r="A66" s="352" t="s">
        <v>325</v>
      </c>
      <c r="B66" s="280" t="s">
        <v>406</v>
      </c>
      <c r="C66" s="77">
        <v>1975</v>
      </c>
    </row>
    <row r="67" spans="1:3" x14ac:dyDescent="0.2">
      <c r="A67" s="278" t="s">
        <v>249</v>
      </c>
      <c r="B67" s="280" t="s">
        <v>250</v>
      </c>
      <c r="C67" s="77">
        <v>2000</v>
      </c>
    </row>
    <row r="68" spans="1:3" x14ac:dyDescent="0.2">
      <c r="A68" s="278" t="s">
        <v>251</v>
      </c>
      <c r="B68" s="280" t="s">
        <v>250</v>
      </c>
      <c r="C68" s="77">
        <v>2007</v>
      </c>
    </row>
    <row r="69" spans="1:3" x14ac:dyDescent="0.2">
      <c r="A69" s="278" t="s">
        <v>252</v>
      </c>
      <c r="B69" s="280" t="s">
        <v>253</v>
      </c>
      <c r="C69" s="77">
        <v>1994</v>
      </c>
    </row>
    <row r="70" spans="1:3" x14ac:dyDescent="0.2">
      <c r="A70" s="278" t="s">
        <v>254</v>
      </c>
      <c r="B70" s="280" t="s">
        <v>255</v>
      </c>
      <c r="C70" s="77">
        <v>1984</v>
      </c>
    </row>
    <row r="71" spans="1:3" x14ac:dyDescent="0.2">
      <c r="A71" s="278" t="s">
        <v>256</v>
      </c>
      <c r="B71" s="280" t="s">
        <v>255</v>
      </c>
      <c r="C71" s="77">
        <v>1986</v>
      </c>
    </row>
    <row r="72" spans="1:3" x14ac:dyDescent="0.2">
      <c r="A72" s="278" t="s">
        <v>257</v>
      </c>
      <c r="B72" s="280" t="s">
        <v>255</v>
      </c>
      <c r="C72" s="77">
        <v>1985</v>
      </c>
    </row>
    <row r="73" spans="1:3" x14ac:dyDescent="0.2">
      <c r="A73" s="278" t="s">
        <v>258</v>
      </c>
      <c r="B73" s="280" t="s">
        <v>255</v>
      </c>
      <c r="C73" s="77">
        <v>2001</v>
      </c>
    </row>
    <row r="74" spans="1:3" x14ac:dyDescent="0.2">
      <c r="A74" s="278" t="s">
        <v>259</v>
      </c>
      <c r="B74" s="280" t="s">
        <v>255</v>
      </c>
      <c r="C74" s="77">
        <v>2001</v>
      </c>
    </row>
    <row r="75" spans="1:3" x14ac:dyDescent="0.2">
      <c r="A75" s="352" t="s">
        <v>400</v>
      </c>
      <c r="B75" s="280" t="s">
        <v>255</v>
      </c>
      <c r="C75" s="77">
        <v>2012</v>
      </c>
    </row>
    <row r="76" spans="1:3" x14ac:dyDescent="0.2">
      <c r="A76" s="278" t="s">
        <v>260</v>
      </c>
      <c r="B76" s="280" t="s">
        <v>255</v>
      </c>
      <c r="C76" s="77">
        <v>1982</v>
      </c>
    </row>
    <row r="77" spans="1:3" x14ac:dyDescent="0.2">
      <c r="A77" s="278" t="s">
        <v>261</v>
      </c>
      <c r="B77" s="280" t="s">
        <v>255</v>
      </c>
      <c r="C77" s="77">
        <v>1998</v>
      </c>
    </row>
    <row r="78" spans="1:3" x14ac:dyDescent="0.2">
      <c r="A78" s="352" t="s">
        <v>485</v>
      </c>
      <c r="B78" s="280" t="s">
        <v>255</v>
      </c>
      <c r="C78" s="77">
        <v>2015</v>
      </c>
    </row>
    <row r="79" spans="1:3" x14ac:dyDescent="0.2">
      <c r="A79" s="352" t="s">
        <v>486</v>
      </c>
      <c r="B79" s="280" t="s">
        <v>255</v>
      </c>
      <c r="C79" s="77">
        <v>2015</v>
      </c>
    </row>
    <row r="80" spans="1:3" x14ac:dyDescent="0.2">
      <c r="A80" s="278" t="s">
        <v>262</v>
      </c>
      <c r="B80" s="280" t="s">
        <v>263</v>
      </c>
      <c r="C80" s="77">
        <v>1990</v>
      </c>
    </row>
    <row r="81" spans="1:3" x14ac:dyDescent="0.2">
      <c r="A81" s="278" t="s">
        <v>264</v>
      </c>
      <c r="B81" s="280" t="s">
        <v>263</v>
      </c>
      <c r="C81" s="77">
        <v>1991</v>
      </c>
    </row>
    <row r="82" spans="1:3" x14ac:dyDescent="0.2">
      <c r="A82" s="278" t="s">
        <v>265</v>
      </c>
      <c r="B82" s="280" t="s">
        <v>263</v>
      </c>
      <c r="C82" s="77">
        <v>1994</v>
      </c>
    </row>
    <row r="83" spans="1:3" x14ac:dyDescent="0.2">
      <c r="A83" s="278" t="s">
        <v>266</v>
      </c>
      <c r="B83" s="280" t="s">
        <v>263</v>
      </c>
      <c r="C83" s="77">
        <v>1994</v>
      </c>
    </row>
    <row r="84" spans="1:3" x14ac:dyDescent="0.2">
      <c r="A84" s="352" t="s">
        <v>429</v>
      </c>
      <c r="B84" s="280" t="s">
        <v>263</v>
      </c>
      <c r="C84" s="77">
        <v>2002</v>
      </c>
    </row>
    <row r="85" spans="1:3" x14ac:dyDescent="0.2">
      <c r="A85" s="278" t="s">
        <v>358</v>
      </c>
      <c r="B85" s="280" t="s">
        <v>263</v>
      </c>
      <c r="C85" s="77">
        <v>2009</v>
      </c>
    </row>
    <row r="86" spans="1:3" x14ac:dyDescent="0.2">
      <c r="A86" s="278" t="s">
        <v>742</v>
      </c>
      <c r="B86" s="280" t="s">
        <v>263</v>
      </c>
      <c r="C86" s="77">
        <v>2016</v>
      </c>
    </row>
    <row r="87" spans="1:3" x14ac:dyDescent="0.2">
      <c r="A87" s="278" t="s">
        <v>267</v>
      </c>
      <c r="B87" s="280" t="s">
        <v>263</v>
      </c>
      <c r="C87" s="77">
        <v>1985</v>
      </c>
    </row>
    <row r="88" spans="1:3" x14ac:dyDescent="0.2">
      <c r="A88" s="278" t="s">
        <v>268</v>
      </c>
      <c r="B88" s="280" t="s">
        <v>263</v>
      </c>
      <c r="C88" s="77">
        <v>1985</v>
      </c>
    </row>
    <row r="89" spans="1:3" x14ac:dyDescent="0.2">
      <c r="A89" s="278" t="s">
        <v>269</v>
      </c>
      <c r="B89" s="280" t="s">
        <v>263</v>
      </c>
      <c r="C89" s="77">
        <v>1987</v>
      </c>
    </row>
    <row r="90" spans="1:3" x14ac:dyDescent="0.2">
      <c r="A90" s="278" t="s">
        <v>270</v>
      </c>
      <c r="B90" s="280" t="s">
        <v>263</v>
      </c>
      <c r="C90" s="77">
        <v>1988</v>
      </c>
    </row>
    <row r="91" spans="1:3" x14ac:dyDescent="0.2">
      <c r="A91" s="278" t="s">
        <v>271</v>
      </c>
      <c r="B91" s="280" t="s">
        <v>263</v>
      </c>
      <c r="C91" s="77">
        <v>1989</v>
      </c>
    </row>
    <row r="92" spans="1:3" x14ac:dyDescent="0.2">
      <c r="A92" s="278" t="s">
        <v>272</v>
      </c>
      <c r="B92" s="280" t="s">
        <v>273</v>
      </c>
      <c r="C92" s="77">
        <v>1984</v>
      </c>
    </row>
    <row r="93" spans="1:3" x14ac:dyDescent="0.2">
      <c r="A93" s="278" t="s">
        <v>274</v>
      </c>
      <c r="B93" s="280" t="s">
        <v>273</v>
      </c>
      <c r="C93" s="77">
        <v>1986</v>
      </c>
    </row>
    <row r="94" spans="1:3" x14ac:dyDescent="0.2">
      <c r="A94" s="278" t="s">
        <v>275</v>
      </c>
      <c r="B94" s="280" t="s">
        <v>276</v>
      </c>
      <c r="C94" s="77">
        <v>1997</v>
      </c>
    </row>
    <row r="95" spans="1:3" x14ac:dyDescent="0.2">
      <c r="A95" s="278" t="s">
        <v>277</v>
      </c>
      <c r="B95" s="280" t="s">
        <v>278</v>
      </c>
      <c r="C95" s="77">
        <v>1999</v>
      </c>
    </row>
    <row r="96" spans="1:3" x14ac:dyDescent="0.2">
      <c r="A96" s="278" t="s">
        <v>401</v>
      </c>
      <c r="B96" s="280" t="s">
        <v>278</v>
      </c>
      <c r="C96" s="77">
        <v>2012</v>
      </c>
    </row>
    <row r="97" spans="1:3" x14ac:dyDescent="0.2">
      <c r="A97" s="278" t="s">
        <v>279</v>
      </c>
      <c r="B97" s="280" t="s">
        <v>278</v>
      </c>
      <c r="C97" s="77">
        <v>2000</v>
      </c>
    </row>
    <row r="98" spans="1:3" x14ac:dyDescent="0.2">
      <c r="A98" s="278" t="s">
        <v>280</v>
      </c>
      <c r="B98" s="280" t="s">
        <v>281</v>
      </c>
      <c r="C98" s="77">
        <v>1991</v>
      </c>
    </row>
    <row r="99" spans="1:3" x14ac:dyDescent="0.2">
      <c r="A99" s="278" t="s">
        <v>359</v>
      </c>
      <c r="B99" s="280" t="s">
        <v>360</v>
      </c>
      <c r="C99" s="77">
        <v>2010</v>
      </c>
    </row>
    <row r="100" spans="1:3" x14ac:dyDescent="0.2">
      <c r="A100" s="278" t="s">
        <v>282</v>
      </c>
      <c r="B100" s="280" t="s">
        <v>283</v>
      </c>
      <c r="C100" s="77">
        <v>2009</v>
      </c>
    </row>
    <row r="101" spans="1:3" x14ac:dyDescent="0.2">
      <c r="A101" s="278" t="s">
        <v>284</v>
      </c>
      <c r="B101" s="280" t="s">
        <v>285</v>
      </c>
      <c r="C101" s="77">
        <v>1983</v>
      </c>
    </row>
    <row r="102" spans="1:3" x14ac:dyDescent="0.2">
      <c r="A102" s="278" t="s">
        <v>286</v>
      </c>
      <c r="B102" s="280" t="s">
        <v>287</v>
      </c>
      <c r="C102" s="77">
        <v>1982</v>
      </c>
    </row>
    <row r="103" spans="1:3" x14ac:dyDescent="0.2">
      <c r="A103" s="278" t="s">
        <v>288</v>
      </c>
      <c r="B103" s="280" t="s">
        <v>287</v>
      </c>
      <c r="C103" s="77">
        <v>1983</v>
      </c>
    </row>
    <row r="104" spans="1:3" x14ac:dyDescent="0.2">
      <c r="A104" s="278" t="s">
        <v>289</v>
      </c>
      <c r="B104" s="280" t="s">
        <v>287</v>
      </c>
      <c r="C104" s="77">
        <v>1981</v>
      </c>
    </row>
    <row r="105" spans="1:3" x14ac:dyDescent="0.2">
      <c r="A105" s="278" t="s">
        <v>290</v>
      </c>
      <c r="B105" s="280" t="s">
        <v>287</v>
      </c>
      <c r="C105" s="77">
        <v>1982</v>
      </c>
    </row>
    <row r="106" spans="1:3" x14ac:dyDescent="0.2">
      <c r="A106" s="278" t="s">
        <v>291</v>
      </c>
      <c r="B106" s="280" t="s">
        <v>287</v>
      </c>
      <c r="C106" s="77">
        <v>1985</v>
      </c>
    </row>
    <row r="107" spans="1:3" x14ac:dyDescent="0.2">
      <c r="A107" s="278" t="s">
        <v>292</v>
      </c>
      <c r="B107" s="280" t="s">
        <v>287</v>
      </c>
      <c r="C107" s="77">
        <v>1986</v>
      </c>
    </row>
    <row r="108" spans="1:3" x14ac:dyDescent="0.2">
      <c r="A108" s="278" t="s">
        <v>322</v>
      </c>
      <c r="B108" s="280" t="s">
        <v>407</v>
      </c>
      <c r="C108" s="77">
        <v>2008</v>
      </c>
    </row>
    <row r="109" spans="1:3" x14ac:dyDescent="0.2">
      <c r="A109" s="278" t="s">
        <v>293</v>
      </c>
      <c r="B109" s="280" t="s">
        <v>294</v>
      </c>
      <c r="C109" s="77">
        <v>1992</v>
      </c>
    </row>
    <row r="110" spans="1:3" x14ac:dyDescent="0.2">
      <c r="A110" s="278" t="s">
        <v>295</v>
      </c>
      <c r="B110" s="280" t="s">
        <v>294</v>
      </c>
      <c r="C110" s="77">
        <v>1993</v>
      </c>
    </row>
    <row r="111" spans="1:3" x14ac:dyDescent="0.2">
      <c r="A111" s="278" t="s">
        <v>296</v>
      </c>
      <c r="B111" s="280" t="s">
        <v>294</v>
      </c>
      <c r="C111" s="77">
        <v>1996</v>
      </c>
    </row>
    <row r="112" spans="1:3" x14ac:dyDescent="0.2">
      <c r="A112" s="278" t="s">
        <v>297</v>
      </c>
      <c r="B112" s="280" t="s">
        <v>298</v>
      </c>
      <c r="C112" s="77">
        <v>1984</v>
      </c>
    </row>
    <row r="113" spans="1:3" x14ac:dyDescent="0.2">
      <c r="A113" s="278" t="s">
        <v>487</v>
      </c>
      <c r="B113" s="280" t="s">
        <v>299</v>
      </c>
      <c r="C113" s="77">
        <v>2006</v>
      </c>
    </row>
    <row r="114" spans="1:3" x14ac:dyDescent="0.2">
      <c r="A114" s="278" t="s">
        <v>300</v>
      </c>
      <c r="B114" s="280" t="s">
        <v>299</v>
      </c>
      <c r="C114" s="77">
        <v>2002</v>
      </c>
    </row>
    <row r="115" spans="1:3" x14ac:dyDescent="0.2">
      <c r="A115" s="278" t="s">
        <v>301</v>
      </c>
      <c r="B115" s="280" t="s">
        <v>299</v>
      </c>
      <c r="C115" s="77">
        <v>2003</v>
      </c>
    </row>
    <row r="116" spans="1:3" x14ac:dyDescent="0.2">
      <c r="A116" s="278" t="s">
        <v>568</v>
      </c>
      <c r="B116" s="280" t="s">
        <v>299</v>
      </c>
      <c r="C116" s="77">
        <v>2013</v>
      </c>
    </row>
    <row r="117" spans="1:3" s="47" customFormat="1" x14ac:dyDescent="0.2">
      <c r="A117" s="493" t="s">
        <v>489</v>
      </c>
      <c r="B117" s="494" t="s">
        <v>488</v>
      </c>
      <c r="C117" s="495">
        <v>2014</v>
      </c>
    </row>
    <row r="118" spans="1:3" x14ac:dyDescent="0.2">
      <c r="A118" s="278" t="s">
        <v>490</v>
      </c>
      <c r="B118" s="280" t="s">
        <v>488</v>
      </c>
      <c r="C118" s="77">
        <v>2014</v>
      </c>
    </row>
    <row r="119" spans="1:3" x14ac:dyDescent="0.2">
      <c r="A119" s="278" t="s">
        <v>743</v>
      </c>
      <c r="B119" s="280" t="s">
        <v>488</v>
      </c>
      <c r="C119" s="77">
        <v>2017</v>
      </c>
    </row>
    <row r="120" spans="1:3" x14ac:dyDescent="0.2">
      <c r="A120" s="278" t="s">
        <v>302</v>
      </c>
      <c r="B120" s="280" t="s">
        <v>303</v>
      </c>
      <c r="C120" s="77">
        <v>2008</v>
      </c>
    </row>
    <row r="121" spans="1:3" x14ac:dyDescent="0.2">
      <c r="A121" s="278" t="s">
        <v>304</v>
      </c>
      <c r="B121" s="280" t="s">
        <v>305</v>
      </c>
      <c r="C121" s="77">
        <v>1982</v>
      </c>
    </row>
    <row r="122" spans="1:3" x14ac:dyDescent="0.2">
      <c r="A122" s="278" t="s">
        <v>408</v>
      </c>
      <c r="B122" s="280" t="s">
        <v>305</v>
      </c>
      <c r="C122" s="77">
        <v>1987</v>
      </c>
    </row>
    <row r="123" spans="1:3" x14ac:dyDescent="0.2">
      <c r="A123" s="278" t="s">
        <v>306</v>
      </c>
      <c r="B123" s="280" t="s">
        <v>307</v>
      </c>
      <c r="C123" s="77">
        <v>1994</v>
      </c>
    </row>
    <row r="124" spans="1:3" x14ac:dyDescent="0.2">
      <c r="A124" s="278" t="s">
        <v>308</v>
      </c>
      <c r="B124" s="280" t="s">
        <v>307</v>
      </c>
      <c r="C124" s="77">
        <v>1998</v>
      </c>
    </row>
    <row r="125" spans="1:3" x14ac:dyDescent="0.2">
      <c r="A125" s="278" t="s">
        <v>309</v>
      </c>
      <c r="B125" s="280" t="s">
        <v>307</v>
      </c>
      <c r="C125" s="77">
        <v>1998</v>
      </c>
    </row>
    <row r="126" spans="1:3" x14ac:dyDescent="0.2">
      <c r="A126" s="278" t="s">
        <v>310</v>
      </c>
      <c r="B126" s="280" t="s">
        <v>307</v>
      </c>
      <c r="C126" s="77">
        <v>1995</v>
      </c>
    </row>
    <row r="127" spans="1:3" x14ac:dyDescent="0.2">
      <c r="A127" s="278" t="s">
        <v>311</v>
      </c>
      <c r="B127" s="280" t="s">
        <v>312</v>
      </c>
      <c r="C127" s="77">
        <v>1994</v>
      </c>
    </row>
    <row r="128" spans="1:3" x14ac:dyDescent="0.2">
      <c r="A128" s="278" t="s">
        <v>313</v>
      </c>
      <c r="B128" s="280" t="s">
        <v>312</v>
      </c>
      <c r="C128" s="77">
        <v>2009</v>
      </c>
    </row>
    <row r="129" spans="1:3" x14ac:dyDescent="0.2">
      <c r="A129" s="278" t="s">
        <v>314</v>
      </c>
      <c r="B129" s="280" t="s">
        <v>315</v>
      </c>
      <c r="C129" s="77">
        <v>1991</v>
      </c>
    </row>
    <row r="130" spans="1:3" x14ac:dyDescent="0.2">
      <c r="A130" s="352" t="s">
        <v>326</v>
      </c>
      <c r="B130" s="280" t="s">
        <v>315</v>
      </c>
      <c r="C130" s="77">
        <v>2009</v>
      </c>
    </row>
    <row r="131" spans="1:3" x14ac:dyDescent="0.2">
      <c r="A131" s="352" t="s">
        <v>473</v>
      </c>
      <c r="B131" s="280" t="s">
        <v>315</v>
      </c>
      <c r="C131" s="77">
        <v>2009</v>
      </c>
    </row>
    <row r="132" spans="1:3" x14ac:dyDescent="0.2">
      <c r="A132" s="352" t="s">
        <v>430</v>
      </c>
      <c r="B132" s="280" t="s">
        <v>315</v>
      </c>
      <c r="C132" s="77">
        <v>2013</v>
      </c>
    </row>
    <row r="133" spans="1:3" x14ac:dyDescent="0.2">
      <c r="A133" s="352" t="s">
        <v>472</v>
      </c>
      <c r="B133" s="280" t="s">
        <v>315</v>
      </c>
      <c r="C133" s="77">
        <v>2014</v>
      </c>
    </row>
    <row r="134" spans="1:3" x14ac:dyDescent="0.2">
      <c r="A134" s="278" t="s">
        <v>316</v>
      </c>
      <c r="B134" s="280" t="s">
        <v>317</v>
      </c>
      <c r="C134" s="77">
        <v>1990</v>
      </c>
    </row>
    <row r="135" spans="1:3" x14ac:dyDescent="0.2">
      <c r="A135" s="278" t="s">
        <v>318</v>
      </c>
      <c r="B135" s="280" t="s">
        <v>317</v>
      </c>
      <c r="C135" s="77">
        <v>1996</v>
      </c>
    </row>
    <row r="136" spans="1:3" x14ac:dyDescent="0.2">
      <c r="A136" s="278" t="s">
        <v>319</v>
      </c>
      <c r="B136" s="280" t="s">
        <v>317</v>
      </c>
      <c r="C136" s="77">
        <v>1997</v>
      </c>
    </row>
    <row r="137" spans="1:3" x14ac:dyDescent="0.2">
      <c r="A137" s="278" t="s">
        <v>320</v>
      </c>
      <c r="B137" s="280" t="s">
        <v>317</v>
      </c>
      <c r="C137" s="77">
        <v>1999</v>
      </c>
    </row>
    <row r="138" spans="1:3" x14ac:dyDescent="0.2">
      <c r="A138" s="278" t="s">
        <v>491</v>
      </c>
      <c r="B138" s="280" t="s">
        <v>321</v>
      </c>
      <c r="C138" s="77">
        <v>2013</v>
      </c>
    </row>
    <row r="139" spans="1:3" x14ac:dyDescent="0.2">
      <c r="A139" s="281" t="s">
        <v>610</v>
      </c>
      <c r="B139" s="280" t="s">
        <v>321</v>
      </c>
      <c r="C139" s="77">
        <v>1985</v>
      </c>
    </row>
    <row r="140" spans="1:3" x14ac:dyDescent="0.2">
      <c r="A140" s="281" t="s">
        <v>361</v>
      </c>
      <c r="B140" s="280" t="s">
        <v>321</v>
      </c>
      <c r="C140" s="77">
        <v>2009</v>
      </c>
    </row>
    <row r="141" spans="1:3" x14ac:dyDescent="0.2">
      <c r="A141" s="281" t="s">
        <v>611</v>
      </c>
      <c r="B141" s="280" t="s">
        <v>321</v>
      </c>
      <c r="C141" s="77">
        <v>1985</v>
      </c>
    </row>
    <row r="142" spans="1:3" s="55" customFormat="1" ht="39" x14ac:dyDescent="0.2">
      <c r="A142" s="384" t="s">
        <v>329</v>
      </c>
      <c r="B142" s="381" t="s">
        <v>332</v>
      </c>
      <c r="C142" s="385" t="s">
        <v>331</v>
      </c>
    </row>
    <row r="143" spans="1:3" s="55" customFormat="1" x14ac:dyDescent="0.2">
      <c r="A143" s="420" t="s">
        <v>576</v>
      </c>
      <c r="B143" s="421" t="s">
        <v>519</v>
      </c>
      <c r="C143" s="422" t="s">
        <v>577</v>
      </c>
    </row>
    <row r="144" spans="1:3" s="55" customFormat="1" x14ac:dyDescent="0.2">
      <c r="A144" s="420" t="s">
        <v>745</v>
      </c>
      <c r="B144" s="421"/>
      <c r="C144" s="422" t="s">
        <v>744</v>
      </c>
    </row>
    <row r="145" spans="1:3" x14ac:dyDescent="0.2">
      <c r="A145" s="352" t="s">
        <v>323</v>
      </c>
      <c r="B145" s="282" t="s">
        <v>504</v>
      </c>
      <c r="C145" s="77">
        <v>2009</v>
      </c>
    </row>
    <row r="146" spans="1:3" x14ac:dyDescent="0.2">
      <c r="A146" s="352" t="s">
        <v>569</v>
      </c>
      <c r="B146" s="282" t="s">
        <v>474</v>
      </c>
      <c r="C146" s="77">
        <v>1997</v>
      </c>
    </row>
    <row r="147" spans="1:3" x14ac:dyDescent="0.2">
      <c r="A147" s="352" t="s">
        <v>409</v>
      </c>
      <c r="B147" s="282" t="s">
        <v>474</v>
      </c>
      <c r="C147" s="77">
        <v>2011</v>
      </c>
    </row>
    <row r="148" spans="1:3" x14ac:dyDescent="0.2">
      <c r="A148" s="352" t="s">
        <v>493</v>
      </c>
      <c r="B148" s="282" t="s">
        <v>474</v>
      </c>
      <c r="C148" s="77">
        <v>2014</v>
      </c>
    </row>
    <row r="149" spans="1:3" x14ac:dyDescent="0.2">
      <c r="A149" s="352" t="s">
        <v>494</v>
      </c>
      <c r="B149" s="282" t="s">
        <v>474</v>
      </c>
      <c r="C149" s="77">
        <v>2013</v>
      </c>
    </row>
    <row r="150" spans="1:3" x14ac:dyDescent="0.2">
      <c r="A150" s="352" t="s">
        <v>570</v>
      </c>
      <c r="B150" s="282" t="s">
        <v>474</v>
      </c>
      <c r="C150" s="77">
        <v>2014</v>
      </c>
    </row>
    <row r="151" spans="1:3" x14ac:dyDescent="0.2">
      <c r="A151" s="352" t="s">
        <v>571</v>
      </c>
      <c r="B151" s="282" t="s">
        <v>474</v>
      </c>
      <c r="C151" s="77">
        <v>2016</v>
      </c>
    </row>
    <row r="152" spans="1:3" x14ac:dyDescent="0.2">
      <c r="A152" s="352" t="s">
        <v>572</v>
      </c>
      <c r="B152" s="282" t="s">
        <v>474</v>
      </c>
      <c r="C152" s="77">
        <v>2016</v>
      </c>
    </row>
    <row r="153" spans="1:3" x14ac:dyDescent="0.2">
      <c r="A153" s="352" t="s">
        <v>573</v>
      </c>
      <c r="B153" s="282" t="s">
        <v>474</v>
      </c>
      <c r="C153" s="77">
        <v>2016</v>
      </c>
    </row>
    <row r="154" spans="1:3" x14ac:dyDescent="0.2">
      <c r="A154" s="352" t="s">
        <v>545</v>
      </c>
      <c r="B154" s="282" t="s">
        <v>474</v>
      </c>
      <c r="C154" s="77">
        <v>2016</v>
      </c>
    </row>
    <row r="155" spans="1:3" x14ac:dyDescent="0.2">
      <c r="A155" s="352" t="s">
        <v>574</v>
      </c>
      <c r="B155" s="282" t="s">
        <v>474</v>
      </c>
      <c r="C155" s="77">
        <v>2016</v>
      </c>
    </row>
    <row r="156" spans="1:3" x14ac:dyDescent="0.2">
      <c r="A156" s="376" t="s">
        <v>575</v>
      </c>
      <c r="B156" s="496" t="s">
        <v>727</v>
      </c>
      <c r="C156" s="377">
        <v>2014</v>
      </c>
    </row>
    <row r="157" spans="1:3" x14ac:dyDescent="0.2">
      <c r="A157" s="278" t="s">
        <v>364</v>
      </c>
      <c r="B157" s="282" t="s">
        <v>410</v>
      </c>
      <c r="C157" s="77">
        <v>2009</v>
      </c>
    </row>
    <row r="158" spans="1:3" x14ac:dyDescent="0.2">
      <c r="A158" s="352" t="s">
        <v>495</v>
      </c>
      <c r="B158" s="283" t="s">
        <v>496</v>
      </c>
      <c r="C158" s="77">
        <v>1983</v>
      </c>
    </row>
    <row r="159" spans="1:3" x14ac:dyDescent="0.2">
      <c r="A159" s="352" t="s">
        <v>750</v>
      </c>
      <c r="B159" s="282" t="s">
        <v>728</v>
      </c>
      <c r="C159" s="77">
        <v>2012</v>
      </c>
    </row>
    <row r="160" spans="1:3" x14ac:dyDescent="0.2">
      <c r="A160" s="352" t="s">
        <v>492</v>
      </c>
      <c r="B160" s="282" t="s">
        <v>728</v>
      </c>
      <c r="C160" s="77">
        <v>2014</v>
      </c>
    </row>
    <row r="161" spans="1:5" ht="13.5" thickBot="1" x14ac:dyDescent="0.25">
      <c r="A161" s="360" t="s">
        <v>609</v>
      </c>
      <c r="B161" s="284" t="s">
        <v>497</v>
      </c>
      <c r="C161" s="285">
        <v>2014</v>
      </c>
    </row>
    <row r="163" spans="1:5" ht="15" x14ac:dyDescent="0.25">
      <c r="A163" s="259" t="s">
        <v>338</v>
      </c>
      <c r="B163" s="260"/>
      <c r="C163" s="260"/>
      <c r="D163" s="260"/>
      <c r="E163" s="300"/>
    </row>
    <row r="164" spans="1:5" ht="15" x14ac:dyDescent="0.25">
      <c r="A164" s="299" t="s">
        <v>383</v>
      </c>
      <c r="B164" s="300"/>
      <c r="C164" s="261"/>
      <c r="D164" s="301"/>
      <c r="E164" s="300"/>
    </row>
    <row r="165" spans="1:5" ht="15" x14ac:dyDescent="0.25">
      <c r="A165" s="345" t="s">
        <v>384</v>
      </c>
      <c r="B165" s="300"/>
      <c r="C165" s="261"/>
      <c r="D165" s="301"/>
      <c r="E165" s="300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workbookViewId="0">
      <selection sqref="A1:G1"/>
    </sheetView>
  </sheetViews>
  <sheetFormatPr baseColWidth="10" defaultColWidth="11.42578125" defaultRowHeight="12.75" x14ac:dyDescent="0.2"/>
  <cols>
    <col min="1" max="1" width="20.7109375" style="17" bestFit="1" customWidth="1"/>
    <col min="2" max="2" width="20.5703125" style="17" customWidth="1"/>
    <col min="3" max="3" width="33" style="17" customWidth="1"/>
    <col min="4" max="4" width="27.85546875" style="17" customWidth="1"/>
    <col min="5" max="5" width="23.42578125" style="17" customWidth="1"/>
    <col min="6" max="16384" width="11.42578125" style="17"/>
  </cols>
  <sheetData>
    <row r="1" spans="1:7" ht="57.75" customHeight="1" thickBot="1" x14ac:dyDescent="0.25">
      <c r="A1" s="532" t="s">
        <v>177</v>
      </c>
      <c r="B1" s="533"/>
      <c r="C1" s="533"/>
      <c r="D1" s="533"/>
      <c r="E1" s="533"/>
      <c r="F1" s="533"/>
      <c r="G1" s="534"/>
    </row>
    <row r="2" spans="1:7" ht="15.75" customHeight="1" x14ac:dyDescent="0.2"/>
    <row r="4" spans="1:7" ht="13.5" thickBot="1" x14ac:dyDescent="0.25"/>
    <row r="5" spans="1:7" ht="51.75" thickBot="1" x14ac:dyDescent="0.25">
      <c r="A5" s="238" t="s">
        <v>118</v>
      </c>
      <c r="B5" s="236" t="s">
        <v>119</v>
      </c>
      <c r="C5" s="236" t="s">
        <v>120</v>
      </c>
      <c r="D5" s="236" t="s">
        <v>121</v>
      </c>
      <c r="E5" s="237" t="s">
        <v>122</v>
      </c>
    </row>
    <row r="6" spans="1:7" ht="15" x14ac:dyDescent="0.25">
      <c r="A6" s="239" t="s">
        <v>418</v>
      </c>
      <c r="B6" s="232">
        <v>0</v>
      </c>
      <c r="C6" s="233">
        <v>1.24</v>
      </c>
      <c r="D6" s="233">
        <v>0</v>
      </c>
      <c r="E6" s="240">
        <v>79.25</v>
      </c>
      <c r="G6" s="375"/>
    </row>
    <row r="7" spans="1:7" ht="15" x14ac:dyDescent="0.25">
      <c r="A7" s="239" t="s">
        <v>123</v>
      </c>
      <c r="B7" s="234">
        <v>55.7</v>
      </c>
      <c r="C7" s="235">
        <v>0</v>
      </c>
      <c r="D7" s="235">
        <v>63.7</v>
      </c>
      <c r="E7" s="241">
        <v>0</v>
      </c>
      <c r="G7" s="375"/>
    </row>
    <row r="8" spans="1:7" ht="15" x14ac:dyDescent="0.25">
      <c r="A8" s="239" t="s">
        <v>28</v>
      </c>
      <c r="B8" s="234">
        <v>3</v>
      </c>
      <c r="C8" s="235">
        <v>2.5</v>
      </c>
      <c r="D8" s="235">
        <v>1.1000000000000001</v>
      </c>
      <c r="E8" s="241">
        <v>13.5</v>
      </c>
      <c r="G8" s="375"/>
    </row>
    <row r="9" spans="1:7" ht="15" x14ac:dyDescent="0.25">
      <c r="A9" s="239" t="s">
        <v>29</v>
      </c>
      <c r="B9" s="234">
        <v>108.93</v>
      </c>
      <c r="C9" s="235">
        <v>0</v>
      </c>
      <c r="D9" s="235">
        <v>10.46</v>
      </c>
      <c r="E9" s="241">
        <v>11.69</v>
      </c>
      <c r="G9" s="375"/>
    </row>
    <row r="10" spans="1:7" ht="15" x14ac:dyDescent="0.25">
      <c r="A10" s="239" t="s">
        <v>352</v>
      </c>
      <c r="B10" s="234">
        <v>0.44</v>
      </c>
      <c r="C10" s="235">
        <v>0</v>
      </c>
      <c r="D10" s="235">
        <v>0</v>
      </c>
      <c r="E10" s="241">
        <v>1.88</v>
      </c>
      <c r="G10" s="375"/>
    </row>
    <row r="11" spans="1:7" ht="15" x14ac:dyDescent="0.25">
      <c r="A11" s="242" t="s">
        <v>30</v>
      </c>
      <c r="B11" s="234">
        <v>236.53</v>
      </c>
      <c r="C11" s="235">
        <v>0</v>
      </c>
      <c r="D11" s="235">
        <v>11.78</v>
      </c>
      <c r="E11" s="241">
        <v>0</v>
      </c>
      <c r="G11" s="375"/>
    </row>
    <row r="12" spans="1:7" ht="15" x14ac:dyDescent="0.25">
      <c r="A12" s="242" t="s">
        <v>694</v>
      </c>
      <c r="B12" s="234">
        <v>20.2</v>
      </c>
      <c r="C12" s="235">
        <v>0</v>
      </c>
      <c r="D12" s="235">
        <v>6.1</v>
      </c>
      <c r="E12" s="241">
        <v>0</v>
      </c>
      <c r="G12" s="375"/>
    </row>
    <row r="13" spans="1:7" ht="15" x14ac:dyDescent="0.25">
      <c r="A13" s="239" t="s">
        <v>31</v>
      </c>
      <c r="B13" s="234">
        <v>3.1</v>
      </c>
      <c r="C13" s="235">
        <v>0</v>
      </c>
      <c r="D13" s="235">
        <v>0</v>
      </c>
      <c r="E13" s="241">
        <v>0</v>
      </c>
      <c r="G13" s="375"/>
    </row>
    <row r="14" spans="1:7" ht="15" x14ac:dyDescent="0.25">
      <c r="A14" s="239" t="s">
        <v>32</v>
      </c>
      <c r="B14" s="234">
        <v>157.80000000000001</v>
      </c>
      <c r="C14" s="235">
        <v>12.5</v>
      </c>
      <c r="D14" s="235">
        <v>15.9</v>
      </c>
      <c r="E14" s="241">
        <v>4.8</v>
      </c>
      <c r="G14" s="375"/>
    </row>
    <row r="15" spans="1:7" ht="15" x14ac:dyDescent="0.25">
      <c r="A15" s="239" t="s">
        <v>353</v>
      </c>
      <c r="B15" s="234">
        <v>5.7</v>
      </c>
      <c r="C15" s="235">
        <v>0</v>
      </c>
      <c r="D15" s="235">
        <v>0.18</v>
      </c>
      <c r="E15" s="241">
        <v>0</v>
      </c>
      <c r="G15" s="375"/>
    </row>
    <row r="16" spans="1:7" ht="15" x14ac:dyDescent="0.25">
      <c r="A16" s="239" t="s">
        <v>560</v>
      </c>
      <c r="B16" s="234">
        <v>11</v>
      </c>
      <c r="C16" s="235">
        <v>0</v>
      </c>
      <c r="D16" s="235">
        <v>0.43</v>
      </c>
      <c r="E16" s="241">
        <v>0.1</v>
      </c>
      <c r="G16" s="375"/>
    </row>
    <row r="17" spans="1:7" ht="15" x14ac:dyDescent="0.25">
      <c r="A17" s="239" t="s">
        <v>393</v>
      </c>
      <c r="B17" s="234">
        <v>7.46</v>
      </c>
      <c r="C17" s="235">
        <v>0</v>
      </c>
      <c r="D17" s="235">
        <v>0.6</v>
      </c>
      <c r="E17" s="241">
        <v>0</v>
      </c>
      <c r="G17" s="375"/>
    </row>
    <row r="18" spans="1:7" ht="15" x14ac:dyDescent="0.25">
      <c r="A18" s="239" t="s">
        <v>124</v>
      </c>
      <c r="B18" s="234">
        <v>4.5</v>
      </c>
      <c r="C18" s="235">
        <v>0</v>
      </c>
      <c r="D18" s="235">
        <v>10.8</v>
      </c>
      <c r="E18" s="241">
        <v>0</v>
      </c>
      <c r="G18" s="375"/>
    </row>
    <row r="19" spans="1:7" ht="15" x14ac:dyDescent="0.25">
      <c r="A19" s="239" t="s">
        <v>33</v>
      </c>
      <c r="B19" s="234">
        <v>224.4</v>
      </c>
      <c r="C19" s="235">
        <v>0</v>
      </c>
      <c r="D19" s="235">
        <v>11.77</v>
      </c>
      <c r="E19" s="241">
        <v>0</v>
      </c>
      <c r="G19" s="375"/>
    </row>
    <row r="20" spans="1:7" ht="15" x14ac:dyDescent="0.25">
      <c r="A20" s="239" t="s">
        <v>695</v>
      </c>
      <c r="B20" s="234">
        <v>0</v>
      </c>
      <c r="C20" s="235">
        <v>0</v>
      </c>
      <c r="D20" s="235">
        <v>0</v>
      </c>
      <c r="E20" s="241">
        <v>25.45</v>
      </c>
      <c r="G20" s="375"/>
    </row>
    <row r="21" spans="1:7" ht="15" x14ac:dyDescent="0.25">
      <c r="A21" s="239" t="s">
        <v>125</v>
      </c>
      <c r="B21" s="234">
        <v>16.3</v>
      </c>
      <c r="C21" s="235">
        <v>0</v>
      </c>
      <c r="D21" s="235">
        <v>5</v>
      </c>
      <c r="E21" s="241">
        <v>0</v>
      </c>
      <c r="G21" s="375"/>
    </row>
    <row r="22" spans="1:7" ht="15" x14ac:dyDescent="0.25">
      <c r="A22" s="239" t="s">
        <v>394</v>
      </c>
      <c r="B22" s="234">
        <v>77.099999999999994</v>
      </c>
      <c r="C22" s="235">
        <v>0</v>
      </c>
      <c r="D22" s="235">
        <v>8.56</v>
      </c>
      <c r="E22" s="241">
        <v>0</v>
      </c>
      <c r="G22" s="375"/>
    </row>
    <row r="23" spans="1:7" ht="15" x14ac:dyDescent="0.25">
      <c r="A23" s="239" t="s">
        <v>34</v>
      </c>
      <c r="B23" s="234">
        <v>1134.2</v>
      </c>
      <c r="C23" s="235">
        <v>0</v>
      </c>
      <c r="D23" s="235">
        <v>300.60000000000002</v>
      </c>
      <c r="E23" s="241">
        <v>0</v>
      </c>
      <c r="G23" s="375"/>
    </row>
    <row r="24" spans="1:7" ht="15" x14ac:dyDescent="0.25">
      <c r="A24" s="239" t="s">
        <v>35</v>
      </c>
      <c r="B24" s="234">
        <v>438.81</v>
      </c>
      <c r="C24" s="235">
        <v>0</v>
      </c>
      <c r="D24" s="235">
        <v>118.93</v>
      </c>
      <c r="E24" s="241">
        <v>0</v>
      </c>
      <c r="G24" s="375"/>
    </row>
    <row r="25" spans="1:7" ht="15" x14ac:dyDescent="0.25">
      <c r="A25" s="239" t="s">
        <v>36</v>
      </c>
      <c r="B25" s="234">
        <v>48.66</v>
      </c>
      <c r="C25" s="235">
        <v>0</v>
      </c>
      <c r="D25" s="235">
        <v>17.34</v>
      </c>
      <c r="E25" s="241">
        <v>0</v>
      </c>
      <c r="G25" s="375"/>
    </row>
    <row r="26" spans="1:7" ht="15" x14ac:dyDescent="0.25">
      <c r="A26" s="239" t="s">
        <v>37</v>
      </c>
      <c r="B26" s="234">
        <v>1.54</v>
      </c>
      <c r="C26" s="235">
        <v>0</v>
      </c>
      <c r="D26" s="235">
        <v>0</v>
      </c>
      <c r="E26" s="241">
        <v>0</v>
      </c>
      <c r="G26" s="375"/>
    </row>
    <row r="27" spans="1:7" x14ac:dyDescent="0.2">
      <c r="A27" s="239" t="s">
        <v>477</v>
      </c>
      <c r="B27" s="234">
        <v>1.6</v>
      </c>
      <c r="C27" s="235">
        <v>0</v>
      </c>
      <c r="D27" s="235">
        <v>0</v>
      </c>
      <c r="E27" s="241">
        <v>0</v>
      </c>
      <c r="G27" s="379"/>
    </row>
    <row r="28" spans="1:7" ht="15" x14ac:dyDescent="0.25">
      <c r="A28" s="239" t="s">
        <v>38</v>
      </c>
      <c r="B28" s="234">
        <v>103.99</v>
      </c>
      <c r="C28" s="235">
        <v>1.05</v>
      </c>
      <c r="D28" s="235">
        <v>15.25</v>
      </c>
      <c r="E28" s="241">
        <v>10.43</v>
      </c>
      <c r="G28" s="375"/>
    </row>
    <row r="29" spans="1:7" ht="15" x14ac:dyDescent="0.25">
      <c r="A29" s="239" t="s">
        <v>417</v>
      </c>
      <c r="B29" s="234">
        <v>5.7</v>
      </c>
      <c r="C29" s="235">
        <v>0</v>
      </c>
      <c r="D29" s="235">
        <v>0.8</v>
      </c>
      <c r="E29" s="241">
        <v>0.4</v>
      </c>
      <c r="G29" s="375"/>
    </row>
    <row r="30" spans="1:7" ht="15" x14ac:dyDescent="0.25">
      <c r="A30" s="239" t="s">
        <v>126</v>
      </c>
      <c r="B30" s="234">
        <v>0</v>
      </c>
      <c r="C30" s="235">
        <v>0</v>
      </c>
      <c r="D30" s="235">
        <v>0</v>
      </c>
      <c r="E30" s="241">
        <v>150.19999999999999</v>
      </c>
      <c r="G30" s="375"/>
    </row>
    <row r="31" spans="1:7" ht="15" x14ac:dyDescent="0.25">
      <c r="A31" s="239" t="s">
        <v>127</v>
      </c>
      <c r="B31" s="234">
        <v>26.5</v>
      </c>
      <c r="C31" s="235">
        <v>0</v>
      </c>
      <c r="D31" s="235">
        <v>5.57</v>
      </c>
      <c r="E31" s="241">
        <v>0</v>
      </c>
      <c r="G31" s="375"/>
    </row>
    <row r="32" spans="1:7" ht="15" x14ac:dyDescent="0.25">
      <c r="A32" s="239" t="s">
        <v>128</v>
      </c>
      <c r="B32" s="234">
        <v>10.5</v>
      </c>
      <c r="C32" s="235">
        <v>1.26</v>
      </c>
      <c r="D32" s="235">
        <v>1.67</v>
      </c>
      <c r="E32" s="241">
        <v>3.17</v>
      </c>
      <c r="G32" s="375"/>
    </row>
    <row r="33" spans="1:7" ht="15" x14ac:dyDescent="0.25">
      <c r="A33" s="239" t="s">
        <v>39</v>
      </c>
      <c r="B33" s="234">
        <v>7.46</v>
      </c>
      <c r="C33" s="235">
        <v>0.7</v>
      </c>
      <c r="D33" s="235">
        <v>2.04</v>
      </c>
      <c r="E33" s="241">
        <v>1</v>
      </c>
      <c r="G33" s="375"/>
    </row>
    <row r="34" spans="1:7" ht="15" x14ac:dyDescent="0.25">
      <c r="A34" s="239" t="s">
        <v>420</v>
      </c>
      <c r="B34" s="234">
        <v>27.1</v>
      </c>
      <c r="C34" s="235">
        <v>12</v>
      </c>
      <c r="D34" s="235">
        <v>5.4</v>
      </c>
      <c r="E34" s="241">
        <v>21.5</v>
      </c>
      <c r="G34" s="375"/>
    </row>
    <row r="35" spans="1:7" ht="15" x14ac:dyDescent="0.25">
      <c r="A35" s="239" t="s">
        <v>40</v>
      </c>
      <c r="B35" s="234">
        <v>52.5</v>
      </c>
      <c r="C35" s="235">
        <v>13.4</v>
      </c>
      <c r="D35" s="235">
        <v>9.5</v>
      </c>
      <c r="E35" s="241">
        <v>53.4</v>
      </c>
      <c r="G35" s="375"/>
    </row>
    <row r="36" spans="1:7" ht="15" x14ac:dyDescent="0.25">
      <c r="A36" s="239" t="s">
        <v>41</v>
      </c>
      <c r="B36" s="234">
        <v>19.7</v>
      </c>
      <c r="C36" s="235">
        <v>0</v>
      </c>
      <c r="D36" s="235">
        <v>0</v>
      </c>
      <c r="E36" s="241">
        <v>1.2</v>
      </c>
      <c r="G36" s="375"/>
    </row>
    <row r="37" spans="1:7" ht="15" x14ac:dyDescent="0.25">
      <c r="A37" s="239" t="s">
        <v>129</v>
      </c>
      <c r="B37" s="234">
        <v>93.07</v>
      </c>
      <c r="C37" s="235">
        <v>0</v>
      </c>
      <c r="D37" s="235">
        <v>12.56</v>
      </c>
      <c r="E37" s="241">
        <v>8.9</v>
      </c>
      <c r="G37" s="375"/>
    </row>
    <row r="38" spans="1:7" ht="15" x14ac:dyDescent="0.25">
      <c r="A38" s="239" t="s">
        <v>42</v>
      </c>
      <c r="B38" s="234">
        <v>220</v>
      </c>
      <c r="C38" s="235">
        <v>0</v>
      </c>
      <c r="D38" s="235">
        <v>3.26</v>
      </c>
      <c r="E38" s="241">
        <v>0</v>
      </c>
      <c r="G38" s="375"/>
    </row>
    <row r="39" spans="1:7" ht="15" x14ac:dyDescent="0.25">
      <c r="A39" s="239" t="s">
        <v>130</v>
      </c>
      <c r="B39" s="234">
        <v>46.48</v>
      </c>
      <c r="C39" s="235">
        <v>11.43</v>
      </c>
      <c r="D39" s="235">
        <v>15.85</v>
      </c>
      <c r="E39" s="241">
        <v>15.59</v>
      </c>
      <c r="G39" s="375"/>
    </row>
    <row r="40" spans="1:7" ht="15" x14ac:dyDescent="0.25">
      <c r="A40" s="239" t="s">
        <v>43</v>
      </c>
      <c r="B40" s="234">
        <v>792.6</v>
      </c>
      <c r="C40" s="235">
        <v>0</v>
      </c>
      <c r="D40" s="235">
        <v>88.7</v>
      </c>
      <c r="E40" s="241">
        <v>0</v>
      </c>
      <c r="G40" s="375"/>
    </row>
    <row r="41" spans="1:7" ht="15" x14ac:dyDescent="0.25">
      <c r="A41" s="239" t="s">
        <v>44</v>
      </c>
      <c r="B41" s="234">
        <v>168.87</v>
      </c>
      <c r="C41" s="235">
        <v>46.03</v>
      </c>
      <c r="D41" s="235">
        <v>38.17</v>
      </c>
      <c r="E41" s="241">
        <v>138.07</v>
      </c>
      <c r="G41" s="375"/>
    </row>
    <row r="42" spans="1:7" ht="15" x14ac:dyDescent="0.25">
      <c r="A42" s="239" t="s">
        <v>45</v>
      </c>
      <c r="B42" s="234">
        <v>0</v>
      </c>
      <c r="C42" s="235">
        <v>15.47</v>
      </c>
      <c r="D42" s="235">
        <v>0</v>
      </c>
      <c r="E42" s="241">
        <v>19.62</v>
      </c>
      <c r="G42" s="375"/>
    </row>
    <row r="43" spans="1:7" ht="15" x14ac:dyDescent="0.25">
      <c r="A43" s="239" t="s">
        <v>46</v>
      </c>
      <c r="B43" s="234">
        <v>90.2</v>
      </c>
      <c r="C43" s="235">
        <v>8.9</v>
      </c>
      <c r="D43" s="235">
        <v>17.8</v>
      </c>
      <c r="E43" s="241">
        <v>0</v>
      </c>
      <c r="G43" s="375"/>
    </row>
    <row r="44" spans="1:7" ht="15" x14ac:dyDescent="0.25">
      <c r="A44" s="239" t="s">
        <v>478</v>
      </c>
      <c r="B44" s="234">
        <v>5.0999999999999996</v>
      </c>
      <c r="C44" s="235">
        <v>0</v>
      </c>
      <c r="D44" s="235">
        <v>0.83</v>
      </c>
      <c r="E44" s="241">
        <v>0.27</v>
      </c>
      <c r="G44" s="375"/>
    </row>
    <row r="45" spans="1:7" ht="15" x14ac:dyDescent="0.25">
      <c r="A45" s="239" t="s">
        <v>95</v>
      </c>
      <c r="B45" s="234">
        <v>432</v>
      </c>
      <c r="C45" s="235">
        <v>7.6</v>
      </c>
      <c r="D45" s="235">
        <v>36.4</v>
      </c>
      <c r="E45" s="241">
        <v>51.7</v>
      </c>
      <c r="G45" s="375"/>
    </row>
    <row r="46" spans="1:7" ht="15" x14ac:dyDescent="0.25">
      <c r="A46" s="239" t="s">
        <v>47</v>
      </c>
      <c r="B46" s="234">
        <v>10.7</v>
      </c>
      <c r="C46" s="235">
        <v>0</v>
      </c>
      <c r="D46" s="235">
        <v>0</v>
      </c>
      <c r="E46" s="241">
        <v>61.4</v>
      </c>
      <c r="G46" s="375"/>
    </row>
    <row r="47" spans="1:7" ht="15" x14ac:dyDescent="0.25">
      <c r="A47" s="239" t="s">
        <v>48</v>
      </c>
      <c r="B47" s="234">
        <v>61.6</v>
      </c>
      <c r="C47" s="235">
        <v>2</v>
      </c>
      <c r="D47" s="235">
        <v>7.8</v>
      </c>
      <c r="E47" s="241">
        <v>0</v>
      </c>
      <c r="G47" s="375"/>
    </row>
    <row r="48" spans="1:7" ht="15" x14ac:dyDescent="0.25">
      <c r="A48" s="239" t="s">
        <v>49</v>
      </c>
      <c r="B48" s="234">
        <v>0</v>
      </c>
      <c r="C48" s="235">
        <v>9.3000000000000007</v>
      </c>
      <c r="D48" s="235">
        <v>0</v>
      </c>
      <c r="E48" s="241">
        <v>22.7</v>
      </c>
      <c r="G48" s="375"/>
    </row>
    <row r="49" spans="1:7" ht="15" x14ac:dyDescent="0.25">
      <c r="A49" s="239" t="s">
        <v>354</v>
      </c>
      <c r="B49" s="234">
        <v>6.4</v>
      </c>
      <c r="C49" s="235">
        <v>0</v>
      </c>
      <c r="D49" s="235">
        <v>1.2</v>
      </c>
      <c r="E49" s="241">
        <v>0</v>
      </c>
      <c r="G49" s="375"/>
    </row>
    <row r="50" spans="1:7" ht="15" x14ac:dyDescent="0.25">
      <c r="A50" s="239" t="s">
        <v>392</v>
      </c>
      <c r="B50" s="234">
        <v>0</v>
      </c>
      <c r="C50" s="235">
        <v>0</v>
      </c>
      <c r="D50" s="235">
        <v>0</v>
      </c>
      <c r="E50" s="241">
        <v>0.2</v>
      </c>
      <c r="G50" s="375"/>
    </row>
    <row r="51" spans="1:7" ht="15" x14ac:dyDescent="0.25">
      <c r="A51" s="239" t="s">
        <v>431</v>
      </c>
      <c r="B51" s="234">
        <v>44.01</v>
      </c>
      <c r="C51" s="235">
        <v>0.47</v>
      </c>
      <c r="D51" s="235">
        <v>7.04</v>
      </c>
      <c r="E51" s="241">
        <v>2.34</v>
      </c>
      <c r="G51" s="375"/>
    </row>
    <row r="52" spans="1:7" ht="15" x14ac:dyDescent="0.25">
      <c r="A52" s="239" t="s">
        <v>395</v>
      </c>
      <c r="B52" s="234">
        <v>2.7</v>
      </c>
      <c r="C52" s="235">
        <v>0</v>
      </c>
      <c r="D52" s="235">
        <v>0.3</v>
      </c>
      <c r="E52" s="241">
        <v>0</v>
      </c>
      <c r="G52" s="375"/>
    </row>
    <row r="53" spans="1:7" ht="15" x14ac:dyDescent="0.25">
      <c r="A53" s="239" t="s">
        <v>481</v>
      </c>
      <c r="B53" s="234">
        <v>582</v>
      </c>
      <c r="C53" s="235">
        <v>0</v>
      </c>
      <c r="D53" s="235">
        <v>21.3</v>
      </c>
      <c r="E53" s="241">
        <v>0</v>
      </c>
      <c r="G53" s="375"/>
    </row>
    <row r="54" spans="1:7" ht="15" x14ac:dyDescent="0.25">
      <c r="A54" s="239" t="s">
        <v>50</v>
      </c>
      <c r="B54" s="234">
        <v>43.8</v>
      </c>
      <c r="C54" s="235">
        <v>0</v>
      </c>
      <c r="D54" s="235">
        <v>2.4</v>
      </c>
      <c r="E54" s="241">
        <v>0.4</v>
      </c>
      <c r="G54" s="375"/>
    </row>
    <row r="55" spans="1:7" ht="15" x14ac:dyDescent="0.25">
      <c r="A55" s="239" t="s">
        <v>355</v>
      </c>
      <c r="B55" s="234">
        <v>28.77</v>
      </c>
      <c r="C55" s="235">
        <v>0</v>
      </c>
      <c r="D55" s="235">
        <v>3.46</v>
      </c>
      <c r="E55" s="241">
        <v>0</v>
      </c>
      <c r="G55" s="375"/>
    </row>
    <row r="56" spans="1:7" ht="15" x14ac:dyDescent="0.25">
      <c r="A56" s="239" t="s">
        <v>51</v>
      </c>
      <c r="B56" s="234">
        <v>70.400000000000006</v>
      </c>
      <c r="C56" s="235">
        <v>0</v>
      </c>
      <c r="D56" s="235">
        <v>0</v>
      </c>
      <c r="E56" s="241">
        <v>71.5</v>
      </c>
      <c r="G56" s="375"/>
    </row>
    <row r="57" spans="1:7" ht="15" x14ac:dyDescent="0.25">
      <c r="A57" s="239" t="s">
        <v>52</v>
      </c>
      <c r="B57" s="234">
        <v>0</v>
      </c>
      <c r="C57" s="235">
        <v>83.5</v>
      </c>
      <c r="D57" s="235">
        <v>0</v>
      </c>
      <c r="E57" s="241">
        <v>172</v>
      </c>
      <c r="G57" s="375"/>
    </row>
    <row r="58" spans="1:7" ht="15" x14ac:dyDescent="0.25">
      <c r="A58" s="239" t="s">
        <v>131</v>
      </c>
      <c r="B58" s="234">
        <v>4.2</v>
      </c>
      <c r="C58" s="235">
        <v>0.02</v>
      </c>
      <c r="D58" s="235">
        <v>7.3</v>
      </c>
      <c r="E58" s="241">
        <v>0</v>
      </c>
      <c r="G58" s="375"/>
    </row>
    <row r="59" spans="1:7" ht="15" x14ac:dyDescent="0.25">
      <c r="A59" s="239" t="s">
        <v>503</v>
      </c>
      <c r="B59" s="234">
        <v>51.8</v>
      </c>
      <c r="C59" s="235">
        <v>0</v>
      </c>
      <c r="D59" s="235">
        <v>7.6</v>
      </c>
      <c r="E59" s="241">
        <v>0</v>
      </c>
      <c r="G59" s="375"/>
    </row>
    <row r="60" spans="1:7" ht="15" x14ac:dyDescent="0.25">
      <c r="A60" s="239" t="s">
        <v>396</v>
      </c>
      <c r="B60" s="234">
        <v>22</v>
      </c>
      <c r="C60" s="235">
        <v>10.39</v>
      </c>
      <c r="D60" s="235">
        <v>0.9</v>
      </c>
      <c r="E60" s="241">
        <v>37.96</v>
      </c>
      <c r="G60" s="375"/>
    </row>
    <row r="61" spans="1:7" ht="15" x14ac:dyDescent="0.25">
      <c r="A61" s="239" t="s">
        <v>132</v>
      </c>
      <c r="B61" s="234">
        <v>0</v>
      </c>
      <c r="C61" s="235">
        <v>0</v>
      </c>
      <c r="D61" s="235">
        <v>0</v>
      </c>
      <c r="E61" s="241">
        <v>10.4</v>
      </c>
      <c r="G61" s="375"/>
    </row>
    <row r="62" spans="1:7" ht="15" x14ac:dyDescent="0.25">
      <c r="A62" s="239" t="s">
        <v>53</v>
      </c>
      <c r="B62" s="234">
        <v>0</v>
      </c>
      <c r="C62" s="235">
        <v>20.2</v>
      </c>
      <c r="D62" s="235">
        <v>4.5</v>
      </c>
      <c r="E62" s="241">
        <v>46.5</v>
      </c>
      <c r="G62" s="375"/>
    </row>
    <row r="63" spans="1:7" ht="15" x14ac:dyDescent="0.25">
      <c r="A63" s="239" t="s">
        <v>133</v>
      </c>
      <c r="B63" s="234">
        <v>15.9</v>
      </c>
      <c r="C63" s="235">
        <v>0</v>
      </c>
      <c r="D63" s="235">
        <v>0</v>
      </c>
      <c r="E63" s="241">
        <v>3.2</v>
      </c>
      <c r="G63" s="375"/>
    </row>
    <row r="64" spans="1:7" ht="15" x14ac:dyDescent="0.25">
      <c r="A64" s="239" t="s">
        <v>54</v>
      </c>
      <c r="B64" s="234">
        <v>35.6</v>
      </c>
      <c r="C64" s="235">
        <v>0</v>
      </c>
      <c r="D64" s="235">
        <v>16.41</v>
      </c>
      <c r="E64" s="241">
        <v>0</v>
      </c>
      <c r="G64" s="375"/>
    </row>
    <row r="65" spans="1:7" ht="15" x14ac:dyDescent="0.25">
      <c r="A65" s="239" t="s">
        <v>55</v>
      </c>
      <c r="B65" s="234">
        <v>27</v>
      </c>
      <c r="C65" s="235">
        <v>0</v>
      </c>
      <c r="D65" s="235">
        <v>2.7</v>
      </c>
      <c r="E65" s="241">
        <v>0</v>
      </c>
      <c r="G65" s="375"/>
    </row>
    <row r="66" spans="1:7" ht="15" x14ac:dyDescent="0.25">
      <c r="A66" s="239" t="s">
        <v>56</v>
      </c>
      <c r="B66" s="234">
        <v>132.19</v>
      </c>
      <c r="C66" s="235">
        <v>9.0500000000000007</v>
      </c>
      <c r="D66" s="235">
        <v>34.71</v>
      </c>
      <c r="E66" s="241">
        <v>17.010000000000002</v>
      </c>
      <c r="G66" s="375"/>
    </row>
    <row r="67" spans="1:7" ht="15" x14ac:dyDescent="0.25">
      <c r="A67" s="239" t="s">
        <v>134</v>
      </c>
      <c r="B67" s="234">
        <v>0</v>
      </c>
      <c r="C67" s="235">
        <v>0</v>
      </c>
      <c r="D67" s="235">
        <v>0</v>
      </c>
      <c r="E67" s="241">
        <v>35.1</v>
      </c>
      <c r="G67" s="375"/>
    </row>
    <row r="68" spans="1:7" ht="15" x14ac:dyDescent="0.25">
      <c r="A68" s="239" t="s">
        <v>57</v>
      </c>
      <c r="B68" s="234">
        <v>157</v>
      </c>
      <c r="C68" s="235">
        <v>1.8</v>
      </c>
      <c r="D68" s="235">
        <v>18.3</v>
      </c>
      <c r="E68" s="241">
        <v>11.5</v>
      </c>
      <c r="G68" s="375"/>
    </row>
    <row r="69" spans="1:7" ht="15" x14ac:dyDescent="0.25">
      <c r="A69" s="239" t="s">
        <v>696</v>
      </c>
      <c r="B69" s="234">
        <v>12.5</v>
      </c>
      <c r="C69" s="235">
        <v>0</v>
      </c>
      <c r="D69" s="235">
        <v>0.96</v>
      </c>
      <c r="E69" s="241">
        <v>0</v>
      </c>
      <c r="G69" s="375"/>
    </row>
    <row r="70" spans="1:7" ht="15" x14ac:dyDescent="0.25">
      <c r="A70" s="239" t="s">
        <v>135</v>
      </c>
      <c r="B70" s="234">
        <v>13.2</v>
      </c>
      <c r="C70" s="235">
        <v>0</v>
      </c>
      <c r="D70" s="235">
        <v>0</v>
      </c>
      <c r="E70" s="241">
        <v>37.299999999999997</v>
      </c>
      <c r="G70" s="375"/>
    </row>
    <row r="71" spans="1:7" ht="15" x14ac:dyDescent="0.25">
      <c r="A71" s="239" t="s">
        <v>58</v>
      </c>
      <c r="B71" s="234">
        <v>0</v>
      </c>
      <c r="C71" s="235">
        <v>37.049999999999997</v>
      </c>
      <c r="D71" s="235">
        <v>0</v>
      </c>
      <c r="E71" s="241">
        <v>410.6</v>
      </c>
      <c r="G71" s="375"/>
    </row>
    <row r="72" spans="1:7" ht="15" x14ac:dyDescent="0.25">
      <c r="A72" s="239" t="s">
        <v>59</v>
      </c>
      <c r="B72" s="234">
        <v>631.14</v>
      </c>
      <c r="C72" s="235">
        <v>36.200000000000003</v>
      </c>
      <c r="D72" s="235">
        <v>87.45</v>
      </c>
      <c r="E72" s="241">
        <v>115.1</v>
      </c>
      <c r="G72" s="375"/>
    </row>
    <row r="73" spans="1:7" ht="15" x14ac:dyDescent="0.25">
      <c r="A73" s="239" t="s">
        <v>60</v>
      </c>
      <c r="B73" s="234">
        <v>227.8</v>
      </c>
      <c r="C73" s="235">
        <v>1.1000000000000001</v>
      </c>
      <c r="D73" s="235">
        <v>32.299999999999997</v>
      </c>
      <c r="E73" s="241">
        <v>13.8</v>
      </c>
      <c r="G73" s="375"/>
    </row>
    <row r="74" spans="1:7" ht="15" x14ac:dyDescent="0.25">
      <c r="A74" s="239" t="s">
        <v>61</v>
      </c>
      <c r="B74" s="234">
        <v>89.21</v>
      </c>
      <c r="C74" s="235">
        <v>0</v>
      </c>
      <c r="D74" s="235">
        <v>7.75</v>
      </c>
      <c r="E74" s="241">
        <v>0</v>
      </c>
      <c r="G74" s="375"/>
    </row>
    <row r="75" spans="1:7" ht="15" x14ac:dyDescent="0.25">
      <c r="A75" s="239" t="s">
        <v>96</v>
      </c>
      <c r="B75" s="234">
        <v>4.2</v>
      </c>
      <c r="C75" s="235">
        <v>3.5</v>
      </c>
      <c r="D75" s="235">
        <v>1.4</v>
      </c>
      <c r="E75" s="241">
        <v>2.6</v>
      </c>
      <c r="G75" s="375"/>
    </row>
    <row r="76" spans="1:7" ht="15" x14ac:dyDescent="0.25">
      <c r="A76" s="239" t="s">
        <v>62</v>
      </c>
      <c r="B76" s="234">
        <v>0</v>
      </c>
      <c r="C76" s="235">
        <v>1.6</v>
      </c>
      <c r="D76" s="235">
        <v>0</v>
      </c>
      <c r="E76" s="241">
        <v>3.6</v>
      </c>
      <c r="G76" s="375"/>
    </row>
    <row r="77" spans="1:7" ht="15" x14ac:dyDescent="0.25">
      <c r="A77" s="239" t="s">
        <v>63</v>
      </c>
      <c r="B77" s="234">
        <v>41</v>
      </c>
      <c r="C77" s="235">
        <v>0</v>
      </c>
      <c r="D77" s="235">
        <v>1.5</v>
      </c>
      <c r="E77" s="241">
        <v>0</v>
      </c>
      <c r="G77" s="375"/>
    </row>
    <row r="78" spans="1:7" ht="15" x14ac:dyDescent="0.25">
      <c r="A78" s="239" t="s">
        <v>64</v>
      </c>
      <c r="B78" s="234">
        <v>0</v>
      </c>
      <c r="C78" s="235">
        <v>24.3</v>
      </c>
      <c r="D78" s="235">
        <v>3.1</v>
      </c>
      <c r="E78" s="241">
        <v>6.4</v>
      </c>
      <c r="G78" s="375"/>
    </row>
    <row r="79" spans="1:7" ht="15" x14ac:dyDescent="0.25">
      <c r="A79" s="239" t="s">
        <v>697</v>
      </c>
      <c r="B79" s="234">
        <v>4.5999999999999996</v>
      </c>
      <c r="C79" s="235">
        <v>0.05</v>
      </c>
      <c r="D79" s="235">
        <v>3.48</v>
      </c>
      <c r="E79" s="241">
        <v>7.0000000000000007E-2</v>
      </c>
      <c r="G79" s="375"/>
    </row>
    <row r="80" spans="1:7" ht="15" x14ac:dyDescent="0.25">
      <c r="A80" s="239" t="s">
        <v>136</v>
      </c>
      <c r="B80" s="234">
        <v>55.06</v>
      </c>
      <c r="C80" s="235">
        <v>0</v>
      </c>
      <c r="D80" s="235">
        <v>6.56</v>
      </c>
      <c r="E80" s="241">
        <v>109.58</v>
      </c>
      <c r="G80" s="375"/>
    </row>
    <row r="81" spans="1:7" ht="15" x14ac:dyDescent="0.25">
      <c r="A81" s="239" t="s">
        <v>65</v>
      </c>
      <c r="B81" s="234">
        <v>4.62</v>
      </c>
      <c r="C81" s="235">
        <v>0</v>
      </c>
      <c r="D81" s="235">
        <v>0</v>
      </c>
      <c r="E81" s="241">
        <v>14.72</v>
      </c>
      <c r="G81" s="375"/>
    </row>
    <row r="82" spans="1:7" ht="15" x14ac:dyDescent="0.25">
      <c r="A82" s="239" t="s">
        <v>397</v>
      </c>
      <c r="B82" s="234">
        <v>22.6</v>
      </c>
      <c r="C82" s="235">
        <v>0</v>
      </c>
      <c r="D82" s="235">
        <v>1.7</v>
      </c>
      <c r="E82" s="241">
        <v>0.2</v>
      </c>
      <c r="G82" s="375"/>
    </row>
    <row r="83" spans="1:7" ht="15" x14ac:dyDescent="0.25">
      <c r="A83" s="348" t="s">
        <v>97</v>
      </c>
      <c r="B83" s="349">
        <v>0</v>
      </c>
      <c r="C83" s="350">
        <v>79.28</v>
      </c>
      <c r="D83" s="350">
        <v>0</v>
      </c>
      <c r="E83" s="351">
        <v>185.11</v>
      </c>
      <c r="G83" s="375"/>
    </row>
    <row r="84" spans="1:7" ht="15" x14ac:dyDescent="0.25">
      <c r="A84" s="239" t="s">
        <v>98</v>
      </c>
      <c r="B84" s="234">
        <v>0</v>
      </c>
      <c r="C84" s="235">
        <v>77.45</v>
      </c>
      <c r="D84" s="235">
        <v>0</v>
      </c>
      <c r="E84" s="241">
        <v>90.7</v>
      </c>
      <c r="G84" s="375"/>
    </row>
    <row r="85" spans="1:7" ht="15" x14ac:dyDescent="0.25">
      <c r="A85" s="239" t="s">
        <v>67</v>
      </c>
      <c r="B85" s="234">
        <v>598</v>
      </c>
      <c r="C85" s="235">
        <v>0</v>
      </c>
      <c r="D85" s="235">
        <v>63.3</v>
      </c>
      <c r="E85" s="241">
        <v>0</v>
      </c>
      <c r="G85" s="375"/>
    </row>
    <row r="86" spans="1:7" ht="15" x14ac:dyDescent="0.25">
      <c r="A86" s="239" t="s">
        <v>68</v>
      </c>
      <c r="B86" s="234">
        <v>0</v>
      </c>
      <c r="C86" s="235">
        <v>38.549999999999997</v>
      </c>
      <c r="D86" s="235">
        <v>7.2</v>
      </c>
      <c r="E86" s="241">
        <v>341.4</v>
      </c>
      <c r="G86" s="375"/>
    </row>
    <row r="87" spans="1:7" ht="15" x14ac:dyDescent="0.25">
      <c r="A87" s="239" t="s">
        <v>69</v>
      </c>
      <c r="B87" s="234">
        <v>859.82</v>
      </c>
      <c r="C87" s="235">
        <v>0</v>
      </c>
      <c r="D87" s="235">
        <v>153.54</v>
      </c>
      <c r="E87" s="241">
        <v>0</v>
      </c>
      <c r="G87" s="375"/>
    </row>
    <row r="88" spans="1:7" ht="15" x14ac:dyDescent="0.25">
      <c r="A88" s="239" t="s">
        <v>70</v>
      </c>
      <c r="B88" s="234">
        <v>72.8</v>
      </c>
      <c r="C88" s="235">
        <v>0</v>
      </c>
      <c r="D88" s="235">
        <v>0</v>
      </c>
      <c r="E88" s="241">
        <v>0</v>
      </c>
      <c r="G88" s="375"/>
    </row>
    <row r="89" spans="1:7" ht="15" x14ac:dyDescent="0.25">
      <c r="A89" s="239" t="s">
        <v>71</v>
      </c>
      <c r="B89" s="234">
        <v>65.2</v>
      </c>
      <c r="C89" s="235">
        <v>0</v>
      </c>
      <c r="D89" s="235">
        <v>9.1999999999999993</v>
      </c>
      <c r="E89" s="241">
        <v>0</v>
      </c>
      <c r="G89" s="375"/>
    </row>
    <row r="90" spans="1:7" ht="15" x14ac:dyDescent="0.25">
      <c r="A90" s="239" t="s">
        <v>398</v>
      </c>
      <c r="B90" s="234">
        <v>16</v>
      </c>
      <c r="C90" s="235">
        <v>0</v>
      </c>
      <c r="D90" s="235">
        <v>0.56000000000000005</v>
      </c>
      <c r="E90" s="241">
        <v>0</v>
      </c>
      <c r="G90" s="375"/>
    </row>
    <row r="91" spans="1:7" ht="15" x14ac:dyDescent="0.25">
      <c r="A91" s="239" t="s">
        <v>72</v>
      </c>
      <c r="B91" s="234">
        <v>20.8</v>
      </c>
      <c r="C91" s="235">
        <v>0</v>
      </c>
      <c r="D91" s="235">
        <v>1.31</v>
      </c>
      <c r="E91" s="241">
        <v>0</v>
      </c>
      <c r="G91" s="375"/>
    </row>
    <row r="92" spans="1:7" ht="15" x14ac:dyDescent="0.25">
      <c r="A92" s="239" t="s">
        <v>73</v>
      </c>
      <c r="B92" s="234">
        <v>32.270000000000003</v>
      </c>
      <c r="C92" s="235">
        <v>1.72</v>
      </c>
      <c r="D92" s="235">
        <v>7.72</v>
      </c>
      <c r="E92" s="241">
        <v>0</v>
      </c>
      <c r="G92" s="375"/>
    </row>
    <row r="93" spans="1:7" ht="15" x14ac:dyDescent="0.25">
      <c r="A93" s="239" t="s">
        <v>74</v>
      </c>
      <c r="B93" s="234">
        <v>8.1999999999999993</v>
      </c>
      <c r="C93" s="235">
        <v>0.4</v>
      </c>
      <c r="D93" s="235">
        <v>0.9</v>
      </c>
      <c r="E93" s="241">
        <v>0</v>
      </c>
      <c r="G93" s="375"/>
    </row>
    <row r="94" spans="1:7" ht="15" x14ac:dyDescent="0.25">
      <c r="A94" s="239" t="s">
        <v>137</v>
      </c>
      <c r="B94" s="234">
        <v>12.1</v>
      </c>
      <c r="C94" s="235">
        <v>0</v>
      </c>
      <c r="D94" s="235">
        <v>14.9</v>
      </c>
      <c r="E94" s="241">
        <v>0</v>
      </c>
      <c r="G94" s="375"/>
    </row>
    <row r="95" spans="1:7" ht="15" x14ac:dyDescent="0.25">
      <c r="A95" s="239" t="s">
        <v>75</v>
      </c>
      <c r="B95" s="234">
        <v>147.91</v>
      </c>
      <c r="C95" s="235">
        <v>0</v>
      </c>
      <c r="D95" s="235">
        <v>38.770000000000003</v>
      </c>
      <c r="E95" s="241">
        <v>0</v>
      </c>
      <c r="G95" s="375"/>
    </row>
    <row r="96" spans="1:7" ht="15" x14ac:dyDescent="0.25">
      <c r="A96" s="239" t="s">
        <v>76</v>
      </c>
      <c r="B96" s="234">
        <v>119.8</v>
      </c>
      <c r="C96" s="235">
        <v>0</v>
      </c>
      <c r="D96" s="235">
        <v>13.8</v>
      </c>
      <c r="E96" s="241">
        <v>0</v>
      </c>
      <c r="G96" s="375"/>
    </row>
    <row r="97" spans="1:7" ht="15" x14ac:dyDescent="0.25">
      <c r="A97" s="239" t="s">
        <v>698</v>
      </c>
      <c r="B97" s="234">
        <v>27.51</v>
      </c>
      <c r="C97" s="235">
        <v>0</v>
      </c>
      <c r="D97" s="235">
        <v>6.03</v>
      </c>
      <c r="E97" s="241">
        <v>0</v>
      </c>
      <c r="G97" s="375"/>
    </row>
    <row r="98" spans="1:7" ht="15" x14ac:dyDescent="0.25">
      <c r="A98" s="348" t="s">
        <v>99</v>
      </c>
      <c r="B98" s="349">
        <v>663.5</v>
      </c>
      <c r="C98" s="350">
        <v>85.86</v>
      </c>
      <c r="D98" s="350">
        <v>37.799999999999997</v>
      </c>
      <c r="E98" s="351">
        <v>1625</v>
      </c>
      <c r="G98" s="375"/>
    </row>
    <row r="99" spans="1:7" ht="15" x14ac:dyDescent="0.25">
      <c r="A99" s="239" t="s">
        <v>100</v>
      </c>
      <c r="B99" s="234">
        <v>3.6</v>
      </c>
      <c r="C99" s="235">
        <v>0</v>
      </c>
      <c r="D99" s="235">
        <v>0</v>
      </c>
      <c r="E99" s="241">
        <v>5.9</v>
      </c>
      <c r="G99" s="375"/>
    </row>
    <row r="100" spans="1:7" ht="15" x14ac:dyDescent="0.25">
      <c r="A100" s="239" t="s">
        <v>77</v>
      </c>
      <c r="B100" s="234">
        <v>1.8</v>
      </c>
      <c r="C100" s="235">
        <v>11.4</v>
      </c>
      <c r="D100" s="235">
        <v>0.4</v>
      </c>
      <c r="E100" s="241">
        <v>22.3</v>
      </c>
      <c r="G100" s="375"/>
    </row>
    <row r="101" spans="1:7" ht="15" x14ac:dyDescent="0.25">
      <c r="A101" s="239" t="s">
        <v>78</v>
      </c>
      <c r="B101" s="234">
        <v>66.8</v>
      </c>
      <c r="C101" s="235">
        <v>21.9</v>
      </c>
      <c r="D101" s="235">
        <v>17.100000000000001</v>
      </c>
      <c r="E101" s="241">
        <v>49.1</v>
      </c>
      <c r="G101" s="375"/>
    </row>
    <row r="102" spans="1:7" ht="15" x14ac:dyDescent="0.25">
      <c r="A102" s="239" t="s">
        <v>79</v>
      </c>
      <c r="B102" s="234">
        <v>179.34</v>
      </c>
      <c r="C102" s="235">
        <v>6.18</v>
      </c>
      <c r="D102" s="235">
        <v>14.69</v>
      </c>
      <c r="E102" s="241">
        <v>0</v>
      </c>
      <c r="G102" s="375"/>
    </row>
    <row r="103" spans="1:7" ht="15" x14ac:dyDescent="0.25">
      <c r="A103" s="239" t="s">
        <v>80</v>
      </c>
      <c r="B103" s="234">
        <v>30.79</v>
      </c>
      <c r="C103" s="235">
        <v>0.22</v>
      </c>
      <c r="D103" s="235">
        <v>1.4</v>
      </c>
      <c r="E103" s="241">
        <v>0</v>
      </c>
      <c r="G103" s="375"/>
    </row>
    <row r="104" spans="1:7" ht="15" x14ac:dyDescent="0.25">
      <c r="A104" s="239" t="s">
        <v>561</v>
      </c>
      <c r="B104" s="234">
        <v>0</v>
      </c>
      <c r="C104" s="235">
        <v>11.1</v>
      </c>
      <c r="D104" s="235">
        <v>0</v>
      </c>
      <c r="E104" s="241">
        <v>7.07</v>
      </c>
      <c r="G104" s="375"/>
    </row>
    <row r="105" spans="1:7" ht="15" x14ac:dyDescent="0.25">
      <c r="A105" s="239" t="s">
        <v>81</v>
      </c>
      <c r="B105" s="234">
        <v>0</v>
      </c>
      <c r="C105" s="235">
        <v>10</v>
      </c>
      <c r="D105" s="235">
        <v>0</v>
      </c>
      <c r="E105" s="241">
        <v>8.3000000000000007</v>
      </c>
      <c r="G105" s="375"/>
    </row>
    <row r="106" spans="1:7" ht="15" x14ac:dyDescent="0.25">
      <c r="A106" s="239" t="s">
        <v>348</v>
      </c>
      <c r="B106" s="234">
        <v>0</v>
      </c>
      <c r="C106" s="235">
        <v>12.92</v>
      </c>
      <c r="D106" s="235">
        <v>0</v>
      </c>
      <c r="E106" s="241">
        <v>61.2</v>
      </c>
      <c r="G106" s="375"/>
    </row>
    <row r="107" spans="1:7" ht="15" x14ac:dyDescent="0.25">
      <c r="A107" s="239" t="s">
        <v>82</v>
      </c>
      <c r="B107" s="234">
        <v>435.21</v>
      </c>
      <c r="C107" s="235">
        <v>19.68</v>
      </c>
      <c r="D107" s="235">
        <v>76.89</v>
      </c>
      <c r="E107" s="241">
        <v>0</v>
      </c>
      <c r="G107" s="375"/>
    </row>
    <row r="108" spans="1:7" ht="15" x14ac:dyDescent="0.25">
      <c r="A108" s="239" t="s">
        <v>83</v>
      </c>
      <c r="B108" s="234">
        <v>42.54</v>
      </c>
      <c r="C108" s="235">
        <v>0</v>
      </c>
      <c r="D108" s="235">
        <v>5.48</v>
      </c>
      <c r="E108" s="241">
        <v>0</v>
      </c>
      <c r="G108" s="375"/>
    </row>
    <row r="109" spans="1:7" ht="15" x14ac:dyDescent="0.25">
      <c r="A109" s="239" t="s">
        <v>84</v>
      </c>
      <c r="B109" s="234">
        <v>3.6</v>
      </c>
      <c r="C109" s="235">
        <v>33.5</v>
      </c>
      <c r="D109" s="235">
        <v>1.99</v>
      </c>
      <c r="E109" s="241">
        <v>47.44</v>
      </c>
      <c r="G109" s="375"/>
    </row>
    <row r="110" spans="1:7" ht="15" x14ac:dyDescent="0.25">
      <c r="A110" s="239" t="s">
        <v>85</v>
      </c>
      <c r="B110" s="234">
        <v>120.56</v>
      </c>
      <c r="C110" s="235">
        <v>2.83</v>
      </c>
      <c r="D110" s="235">
        <v>16.899999999999999</v>
      </c>
      <c r="E110" s="241">
        <v>3.81</v>
      </c>
      <c r="G110" s="375"/>
    </row>
    <row r="111" spans="1:7" ht="15" x14ac:dyDescent="0.25">
      <c r="A111" s="239" t="s">
        <v>138</v>
      </c>
      <c r="B111" s="234">
        <v>84.5</v>
      </c>
      <c r="C111" s="235">
        <v>0</v>
      </c>
      <c r="D111" s="235">
        <v>44.9</v>
      </c>
      <c r="E111" s="241">
        <v>0</v>
      </c>
      <c r="G111" s="375"/>
    </row>
    <row r="112" spans="1:7" ht="15" x14ac:dyDescent="0.25">
      <c r="A112" s="239" t="s">
        <v>86</v>
      </c>
      <c r="B112" s="234">
        <v>139.4</v>
      </c>
      <c r="C112" s="235">
        <v>0</v>
      </c>
      <c r="D112" s="235">
        <v>11.94</v>
      </c>
      <c r="E112" s="241">
        <v>0</v>
      </c>
      <c r="G112" s="375"/>
    </row>
    <row r="113" spans="1:7" ht="15" x14ac:dyDescent="0.25">
      <c r="A113" s="239" t="s">
        <v>87</v>
      </c>
      <c r="B113" s="234">
        <v>23.8</v>
      </c>
      <c r="C113" s="235">
        <v>0</v>
      </c>
      <c r="D113" s="235">
        <v>1.1000000000000001</v>
      </c>
      <c r="E113" s="241">
        <v>0</v>
      </c>
      <c r="G113" s="375"/>
    </row>
    <row r="114" spans="1:7" ht="15" x14ac:dyDescent="0.25">
      <c r="A114" s="239" t="s">
        <v>88</v>
      </c>
      <c r="B114" s="234">
        <v>85.32</v>
      </c>
      <c r="C114" s="235">
        <v>33.21</v>
      </c>
      <c r="D114" s="235">
        <v>23.55</v>
      </c>
      <c r="E114" s="241">
        <v>83.24</v>
      </c>
      <c r="G114" s="375"/>
    </row>
    <row r="115" spans="1:7" ht="15" x14ac:dyDescent="0.25">
      <c r="A115" s="239" t="s">
        <v>356</v>
      </c>
      <c r="B115" s="234">
        <v>13.32</v>
      </c>
      <c r="C115" s="235">
        <v>3.83</v>
      </c>
      <c r="D115" s="235">
        <v>3.11</v>
      </c>
      <c r="E115" s="241">
        <v>9</v>
      </c>
      <c r="G115" s="375"/>
    </row>
    <row r="116" spans="1:7" ht="15" x14ac:dyDescent="0.25">
      <c r="A116" s="239" t="s">
        <v>89</v>
      </c>
      <c r="B116" s="234">
        <v>21.7</v>
      </c>
      <c r="C116" s="235">
        <v>0</v>
      </c>
      <c r="D116" s="235">
        <v>2.4</v>
      </c>
      <c r="E116" s="241">
        <v>2.2999999999999998</v>
      </c>
      <c r="G116" s="375"/>
    </row>
    <row r="117" spans="1:7" ht="15" x14ac:dyDescent="0.25">
      <c r="A117" s="239" t="s">
        <v>90</v>
      </c>
      <c r="B117" s="234">
        <v>18.7</v>
      </c>
      <c r="C117" s="235">
        <v>0</v>
      </c>
      <c r="D117" s="235">
        <v>2.8</v>
      </c>
      <c r="E117" s="241">
        <v>0</v>
      </c>
      <c r="G117" s="375"/>
    </row>
    <row r="118" spans="1:7" ht="15" x14ac:dyDescent="0.25">
      <c r="A118" s="239" t="s">
        <v>91</v>
      </c>
      <c r="B118" s="234">
        <v>54.8</v>
      </c>
      <c r="C118" s="235">
        <v>0</v>
      </c>
      <c r="D118" s="235">
        <v>3.3</v>
      </c>
      <c r="E118" s="241">
        <v>0</v>
      </c>
      <c r="G118" s="375"/>
    </row>
    <row r="119" spans="1:7" ht="15" x14ac:dyDescent="0.25">
      <c r="A119" s="239" t="s">
        <v>92</v>
      </c>
      <c r="B119" s="234">
        <v>0</v>
      </c>
      <c r="C119" s="235">
        <v>1.31</v>
      </c>
      <c r="D119" s="235">
        <v>0</v>
      </c>
      <c r="E119" s="241">
        <v>7.39</v>
      </c>
      <c r="G119" s="375"/>
    </row>
    <row r="120" spans="1:7" ht="15" x14ac:dyDescent="0.25">
      <c r="A120" s="239" t="s">
        <v>139</v>
      </c>
      <c r="B120" s="234">
        <v>0</v>
      </c>
      <c r="C120" s="235">
        <v>0.13</v>
      </c>
      <c r="D120" s="235">
        <v>0</v>
      </c>
      <c r="E120" s="241">
        <v>21.37</v>
      </c>
      <c r="G120" s="375"/>
    </row>
    <row r="121" spans="1:7" ht="15" x14ac:dyDescent="0.25">
      <c r="A121" s="239" t="s">
        <v>93</v>
      </c>
      <c r="B121" s="234">
        <v>192.25</v>
      </c>
      <c r="C121" s="235">
        <v>199.76</v>
      </c>
      <c r="D121" s="235">
        <v>56.7</v>
      </c>
      <c r="E121" s="241">
        <v>331.09</v>
      </c>
      <c r="G121" s="375"/>
    </row>
    <row r="122" spans="1:7" ht="13.5" thickBot="1" x14ac:dyDescent="0.25">
      <c r="A122" s="243" t="s">
        <v>103</v>
      </c>
      <c r="B122" s="244">
        <f>SUM(B6:B121)</f>
        <v>11222.68</v>
      </c>
      <c r="C122" s="244">
        <f>SUM(C6:C121)</f>
        <v>1025.8400000000001</v>
      </c>
      <c r="D122" s="244">
        <f>SUM(D6:D121)</f>
        <v>1758.8500000000001</v>
      </c>
      <c r="E122" s="245">
        <f>SUM(E6:E121)</f>
        <v>4720.0200000000004</v>
      </c>
    </row>
    <row r="123" spans="1:7" x14ac:dyDescent="0.2">
      <c r="B123" s="205"/>
      <c r="C123" s="205"/>
      <c r="D123" s="205"/>
      <c r="E123" s="205"/>
    </row>
    <row r="124" spans="1:7" x14ac:dyDescent="0.2">
      <c r="B124" s="205"/>
      <c r="C124" s="205"/>
      <c r="D124" s="205"/>
      <c r="E124" s="205"/>
    </row>
    <row r="125" spans="1:7" x14ac:dyDescent="0.2">
      <c r="A125" s="231" t="s">
        <v>339</v>
      </c>
    </row>
    <row r="126" spans="1:7" x14ac:dyDescent="0.2">
      <c r="A126" s="231" t="s">
        <v>357</v>
      </c>
    </row>
    <row r="127" spans="1:7" x14ac:dyDescent="0.2">
      <c r="A127" s="231"/>
    </row>
    <row r="128" spans="1:7" x14ac:dyDescent="0.2">
      <c r="A128" s="302" t="s">
        <v>340</v>
      </c>
    </row>
    <row r="129" spans="1:3" x14ac:dyDescent="0.2">
      <c r="A129" s="303" t="s">
        <v>368</v>
      </c>
      <c r="B129" s="303"/>
      <c r="C129" s="303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R10" sqref="R10"/>
    </sheetView>
  </sheetViews>
  <sheetFormatPr baseColWidth="10" defaultRowHeight="15" x14ac:dyDescent="0.25"/>
  <cols>
    <col min="4" max="4" width="15.140625" customWidth="1"/>
    <col min="9" max="9" width="10.28515625" customWidth="1"/>
    <col min="10" max="10" width="12.42578125" customWidth="1"/>
    <col min="11" max="11" width="14.7109375" customWidth="1"/>
    <col min="16" max="16" width="12.140625" customWidth="1"/>
    <col min="18" max="18" width="15" customWidth="1"/>
  </cols>
  <sheetData>
    <row r="1" spans="1:18" ht="55.5" customHeight="1" x14ac:dyDescent="0.25">
      <c r="A1" s="513" t="s">
        <v>746</v>
      </c>
      <c r="B1" s="513"/>
      <c r="C1" s="513"/>
      <c r="D1" s="513"/>
      <c r="E1" s="513"/>
      <c r="F1" s="513"/>
      <c r="G1" s="513"/>
      <c r="H1" s="513"/>
      <c r="I1" s="513"/>
      <c r="J1" s="513"/>
    </row>
    <row r="3" spans="1:18" x14ac:dyDescent="0.25">
      <c r="A3" s="437"/>
      <c r="B3" s="437"/>
      <c r="C3" s="437"/>
      <c r="D3" s="437"/>
      <c r="E3" s="437"/>
      <c r="F3" s="437"/>
    </row>
    <row r="4" spans="1:18" ht="41.25" customHeight="1" x14ac:dyDescent="0.25">
      <c r="A4" s="478" t="s">
        <v>652</v>
      </c>
      <c r="B4" s="478" t="s">
        <v>672</v>
      </c>
      <c r="C4" s="478" t="s">
        <v>653</v>
      </c>
      <c r="D4" s="478" t="s">
        <v>673</v>
      </c>
      <c r="E4" s="478" t="s">
        <v>674</v>
      </c>
      <c r="F4" s="478" t="s">
        <v>668</v>
      </c>
      <c r="H4" s="478" t="s">
        <v>663</v>
      </c>
      <c r="I4" s="478" t="s">
        <v>675</v>
      </c>
      <c r="J4" s="478" t="s">
        <v>676</v>
      </c>
      <c r="K4" s="478" t="s">
        <v>673</v>
      </c>
      <c r="L4" s="478" t="s">
        <v>677</v>
      </c>
      <c r="M4" s="478" t="s">
        <v>664</v>
      </c>
    </row>
    <row r="5" spans="1:18" x14ac:dyDescent="0.25">
      <c r="A5" s="440" t="s">
        <v>654</v>
      </c>
      <c r="B5" s="441">
        <v>570.04704800000309</v>
      </c>
      <c r="C5" s="441">
        <v>85.391824999999784</v>
      </c>
      <c r="D5" s="441">
        <v>19.717961000000003</v>
      </c>
      <c r="E5" s="441">
        <v>1184.8453669999999</v>
      </c>
      <c r="F5" s="441">
        <f>B5+(C5*1.9)+D5+E5</f>
        <v>1936.8548435000025</v>
      </c>
      <c r="H5" s="440" t="s">
        <v>665</v>
      </c>
      <c r="I5" s="441">
        <f>B5+B6+B7</f>
        <v>1131.1625780000034</v>
      </c>
      <c r="J5" s="441">
        <f>C5+C6+C7</f>
        <v>109.21448399999979</v>
      </c>
      <c r="K5" s="441">
        <f>D5+D6+D7</f>
        <v>20.747793000000001</v>
      </c>
      <c r="L5" s="441">
        <f>E5+E6+E7</f>
        <v>1729.2925109999999</v>
      </c>
      <c r="M5" s="441">
        <f>F5+F6+F7</f>
        <v>3088.710401600003</v>
      </c>
    </row>
    <row r="6" spans="1:18" x14ac:dyDescent="0.25">
      <c r="A6" s="440" t="s">
        <v>655</v>
      </c>
      <c r="B6" s="441">
        <v>388.43268100000017</v>
      </c>
      <c r="C6" s="441">
        <v>12.914631</v>
      </c>
      <c r="D6" s="441">
        <v>1.0298319999999999</v>
      </c>
      <c r="E6" s="442">
        <v>144.32</v>
      </c>
      <c r="F6" s="441">
        <f t="shared" ref="F6:F13" si="0">B6+(C6*1.9)+D6+E6</f>
        <v>558.32031190000021</v>
      </c>
      <c r="H6" s="440" t="s">
        <v>666</v>
      </c>
      <c r="I6" s="441">
        <f>B8</f>
        <v>243.44566</v>
      </c>
      <c r="J6" s="441">
        <f>C8</f>
        <v>21</v>
      </c>
      <c r="K6" s="441">
        <f>D8</f>
        <v>2.1975500000000001</v>
      </c>
      <c r="L6" s="441">
        <f>E8</f>
        <v>186</v>
      </c>
      <c r="M6" s="441">
        <f>F8</f>
        <v>471.54320999999999</v>
      </c>
    </row>
    <row r="7" spans="1:18" x14ac:dyDescent="0.25">
      <c r="A7" s="440" t="s">
        <v>656</v>
      </c>
      <c r="B7" s="441">
        <v>172.68284900000003</v>
      </c>
      <c r="C7" s="442">
        <v>10.908028</v>
      </c>
      <c r="D7" s="441">
        <v>0</v>
      </c>
      <c r="E7" s="442">
        <v>400.12714399999999</v>
      </c>
      <c r="F7" s="441">
        <f t="shared" si="0"/>
        <v>593.53524620000007</v>
      </c>
      <c r="H7" s="440" t="s">
        <v>667</v>
      </c>
      <c r="I7" s="441">
        <f>B9+B10</f>
        <v>297.11896199999995</v>
      </c>
      <c r="J7" s="441">
        <f>C9+C10</f>
        <v>14</v>
      </c>
      <c r="K7" s="441">
        <f>D9+D10</f>
        <v>1.4362569999999999</v>
      </c>
      <c r="L7" s="441">
        <f>E9+E10</f>
        <v>241.73396499999998</v>
      </c>
      <c r="M7" s="441">
        <f>F9+F10</f>
        <v>566.889184</v>
      </c>
    </row>
    <row r="8" spans="1:18" x14ac:dyDescent="0.25">
      <c r="A8" s="440" t="s">
        <v>657</v>
      </c>
      <c r="B8" s="441">
        <v>243.44566</v>
      </c>
      <c r="C8" s="441">
        <v>21</v>
      </c>
      <c r="D8" s="441">
        <v>2.1975500000000001</v>
      </c>
      <c r="E8" s="442">
        <v>186</v>
      </c>
      <c r="F8" s="441">
        <f t="shared" si="0"/>
        <v>471.54320999999999</v>
      </c>
      <c r="H8" s="440" t="s">
        <v>661</v>
      </c>
      <c r="I8" s="441">
        <f>B11</f>
        <v>201.77664099999998</v>
      </c>
      <c r="J8" s="441">
        <f>C11</f>
        <v>2.0256959999999999</v>
      </c>
      <c r="K8" s="441">
        <f>D11</f>
        <v>0.67999999999999994</v>
      </c>
      <c r="L8" s="441">
        <f>E11</f>
        <v>176.56504800000002</v>
      </c>
      <c r="M8" s="441">
        <f>F11</f>
        <v>382.8705114</v>
      </c>
    </row>
    <row r="9" spans="1:18" x14ac:dyDescent="0.25">
      <c r="A9" s="440" t="s">
        <v>658</v>
      </c>
      <c r="B9" s="441">
        <v>33</v>
      </c>
      <c r="C9" s="441">
        <v>2</v>
      </c>
      <c r="D9" s="441">
        <v>0</v>
      </c>
      <c r="E9" s="441">
        <v>14.524564999999999</v>
      </c>
      <c r="F9" s="441">
        <f t="shared" si="0"/>
        <v>51.324564999999993</v>
      </c>
      <c r="H9" s="440" t="s">
        <v>662</v>
      </c>
      <c r="I9" s="441">
        <f>B13</f>
        <v>1995</v>
      </c>
      <c r="J9" s="441"/>
      <c r="K9" s="441">
        <f>D13</f>
        <v>135</v>
      </c>
      <c r="L9" s="441">
        <f>E13</f>
        <v>1870</v>
      </c>
      <c r="M9" s="441">
        <f>F13</f>
        <v>4000</v>
      </c>
    </row>
    <row r="10" spans="1:18" x14ac:dyDescent="0.25">
      <c r="A10" s="440" t="s">
        <v>659</v>
      </c>
      <c r="B10" s="441">
        <v>264.11896199999995</v>
      </c>
      <c r="C10" s="441">
        <v>12</v>
      </c>
      <c r="D10" s="441">
        <v>1.4362569999999999</v>
      </c>
      <c r="E10" s="441">
        <v>227.20939999999999</v>
      </c>
      <c r="F10" s="441">
        <f t="shared" si="0"/>
        <v>515.56461899999999</v>
      </c>
    </row>
    <row r="11" spans="1:18" x14ac:dyDescent="0.25">
      <c r="A11" s="440" t="s">
        <v>661</v>
      </c>
      <c r="B11" s="441">
        <v>201.77664099999998</v>
      </c>
      <c r="C11" s="441">
        <v>2.0256959999999999</v>
      </c>
      <c r="D11" s="441">
        <v>0.67999999999999994</v>
      </c>
      <c r="E11" s="441">
        <v>176.56504800000002</v>
      </c>
      <c r="F11" s="441">
        <f t="shared" si="0"/>
        <v>382.8705114</v>
      </c>
    </row>
    <row r="12" spans="1:18" x14ac:dyDescent="0.25">
      <c r="A12" s="438" t="s">
        <v>660</v>
      </c>
      <c r="B12" s="441"/>
      <c r="C12" s="501"/>
      <c r="D12" s="441"/>
      <c r="E12" s="501"/>
      <c r="F12" s="441"/>
    </row>
    <row r="13" spans="1:18" x14ac:dyDescent="0.25">
      <c r="A13" s="440" t="s">
        <v>662</v>
      </c>
      <c r="B13" s="441">
        <v>1995</v>
      </c>
      <c r="C13" s="441"/>
      <c r="D13" s="441">
        <v>135</v>
      </c>
      <c r="E13" s="441">
        <v>1870</v>
      </c>
      <c r="F13" s="441">
        <f t="shared" si="0"/>
        <v>4000</v>
      </c>
    </row>
    <row r="14" spans="1:18" x14ac:dyDescent="0.25">
      <c r="A14" s="446"/>
      <c r="B14" s="447"/>
      <c r="C14" s="447"/>
      <c r="D14" s="447"/>
      <c r="E14" s="447"/>
      <c r="F14" s="447"/>
      <c r="P14" s="503"/>
      <c r="R14" s="503"/>
    </row>
    <row r="15" spans="1:18" x14ac:dyDescent="0.25">
      <c r="A15" s="446"/>
      <c r="B15" s="447"/>
      <c r="C15" s="447"/>
      <c r="D15" s="447"/>
      <c r="E15" s="447"/>
      <c r="F15" s="447"/>
      <c r="P15" s="436"/>
      <c r="Q15" s="436"/>
      <c r="R15" s="436"/>
    </row>
    <row r="16" spans="1:18" x14ac:dyDescent="0.25">
      <c r="A16" s="446"/>
      <c r="B16" s="447"/>
      <c r="C16" s="447"/>
      <c r="D16" s="447"/>
      <c r="E16" s="447"/>
      <c r="F16" s="447"/>
    </row>
    <row r="17" spans="1:18" x14ac:dyDescent="0.25">
      <c r="A17" s="437"/>
      <c r="B17" s="437"/>
      <c r="C17" s="437"/>
      <c r="D17" s="437"/>
      <c r="E17" s="437"/>
      <c r="F17" s="437"/>
    </row>
    <row r="18" spans="1:18" x14ac:dyDescent="0.25">
      <c r="A18" s="451"/>
      <c r="B18" s="452" t="s">
        <v>678</v>
      </c>
      <c r="C18" s="452" t="s">
        <v>678</v>
      </c>
      <c r="D18" s="453" t="s">
        <v>678</v>
      </c>
      <c r="E18" s="437"/>
      <c r="H18" s="460"/>
      <c r="I18" s="461" t="s">
        <v>679</v>
      </c>
      <c r="J18" s="461" t="s">
        <v>679</v>
      </c>
      <c r="K18" s="462" t="s">
        <v>679</v>
      </c>
      <c r="O18" s="469"/>
      <c r="P18" s="470" t="s">
        <v>111</v>
      </c>
      <c r="Q18" s="470" t="s">
        <v>111</v>
      </c>
      <c r="R18" s="471" t="s">
        <v>111</v>
      </c>
    </row>
    <row r="19" spans="1:18" ht="17.25" x14ac:dyDescent="0.25">
      <c r="A19" s="454" t="s">
        <v>638</v>
      </c>
      <c r="B19" s="455" t="s">
        <v>639</v>
      </c>
      <c r="C19" s="455" t="s">
        <v>639</v>
      </c>
      <c r="D19" s="456" t="s">
        <v>639</v>
      </c>
      <c r="E19" s="437"/>
      <c r="H19" s="463" t="s">
        <v>638</v>
      </c>
      <c r="I19" s="464" t="s">
        <v>680</v>
      </c>
      <c r="J19" s="464" t="s">
        <v>680</v>
      </c>
      <c r="K19" s="465" t="s">
        <v>680</v>
      </c>
      <c r="O19" s="472" t="s">
        <v>638</v>
      </c>
      <c r="P19" s="473" t="s">
        <v>669</v>
      </c>
      <c r="Q19" s="473" t="s">
        <v>669</v>
      </c>
      <c r="R19" s="474" t="s">
        <v>670</v>
      </c>
    </row>
    <row r="20" spans="1:18" x14ac:dyDescent="0.25">
      <c r="A20" s="457"/>
      <c r="B20" s="458" t="s">
        <v>640</v>
      </c>
      <c r="C20" s="458" t="s">
        <v>641</v>
      </c>
      <c r="D20" s="459" t="s">
        <v>642</v>
      </c>
      <c r="H20" s="466"/>
      <c r="I20" s="467" t="s">
        <v>640</v>
      </c>
      <c r="J20" s="467" t="s">
        <v>641</v>
      </c>
      <c r="K20" s="468" t="s">
        <v>642</v>
      </c>
      <c r="O20" s="475"/>
      <c r="P20" s="476" t="s">
        <v>640</v>
      </c>
      <c r="Q20" s="476" t="s">
        <v>641</v>
      </c>
      <c r="R20" s="477" t="s">
        <v>642</v>
      </c>
    </row>
    <row r="21" spans="1:18" x14ac:dyDescent="0.25">
      <c r="A21" s="445" t="s">
        <v>643</v>
      </c>
      <c r="B21" s="448">
        <v>500</v>
      </c>
      <c r="C21" s="448">
        <v>570</v>
      </c>
      <c r="D21" s="449">
        <v>643</v>
      </c>
      <c r="H21" s="445" t="s">
        <v>643</v>
      </c>
      <c r="I21" s="448">
        <v>1106</v>
      </c>
      <c r="J21" s="448">
        <v>1184.8</v>
      </c>
      <c r="K21" s="449">
        <v>1291</v>
      </c>
      <c r="O21" s="445" t="s">
        <v>643</v>
      </c>
      <c r="P21" s="448">
        <v>1773</v>
      </c>
      <c r="Q21" s="448">
        <v>1936.8548435000025</v>
      </c>
      <c r="R21" s="449">
        <v>2147</v>
      </c>
    </row>
    <row r="22" spans="1:18" x14ac:dyDescent="0.25">
      <c r="A22" s="445" t="s">
        <v>644</v>
      </c>
      <c r="B22" s="448">
        <v>339</v>
      </c>
      <c r="C22" s="448">
        <v>388.4</v>
      </c>
      <c r="D22" s="449">
        <v>439</v>
      </c>
      <c r="H22" s="445" t="s">
        <v>644</v>
      </c>
      <c r="I22" s="448">
        <v>123</v>
      </c>
      <c r="J22" s="448">
        <v>144.30000000000001</v>
      </c>
      <c r="K22" s="449">
        <v>167</v>
      </c>
      <c r="O22" s="445" t="s">
        <v>644</v>
      </c>
      <c r="P22" s="448">
        <v>487</v>
      </c>
      <c r="Q22" s="448">
        <v>558.32031190000021</v>
      </c>
      <c r="R22" s="449">
        <v>638</v>
      </c>
    </row>
    <row r="23" spans="1:18" x14ac:dyDescent="0.25">
      <c r="A23" s="445" t="s">
        <v>645</v>
      </c>
      <c r="B23" s="448">
        <v>147</v>
      </c>
      <c r="C23" s="448">
        <v>172.6</v>
      </c>
      <c r="D23" s="449">
        <v>202</v>
      </c>
      <c r="H23" s="445" t="s">
        <v>645</v>
      </c>
      <c r="I23" s="448">
        <v>318</v>
      </c>
      <c r="J23" s="448">
        <v>400.1</v>
      </c>
      <c r="K23" s="449">
        <v>390</v>
      </c>
      <c r="O23" s="445" t="s">
        <v>645</v>
      </c>
      <c r="P23" s="448">
        <v>553</v>
      </c>
      <c r="Q23" s="448">
        <v>593.53524620000007</v>
      </c>
      <c r="R23" s="449">
        <v>647</v>
      </c>
    </row>
    <row r="24" spans="1:18" x14ac:dyDescent="0.25">
      <c r="A24" s="445" t="s">
        <v>646</v>
      </c>
      <c r="B24" s="448">
        <v>162</v>
      </c>
      <c r="C24" s="448">
        <v>243.4</v>
      </c>
      <c r="D24" s="449">
        <v>319</v>
      </c>
      <c r="H24" s="445" t="s">
        <v>646</v>
      </c>
      <c r="I24" s="448">
        <v>132</v>
      </c>
      <c r="J24" s="448">
        <v>186</v>
      </c>
      <c r="K24" s="449">
        <v>242</v>
      </c>
      <c r="O24" s="445" t="s">
        <v>646</v>
      </c>
      <c r="P24" s="448">
        <v>323</v>
      </c>
      <c r="Q24" s="448">
        <v>471.54320999999999</v>
      </c>
      <c r="R24" s="449">
        <v>619</v>
      </c>
    </row>
    <row r="25" spans="1:18" x14ac:dyDescent="0.25">
      <c r="A25" s="445" t="s">
        <v>647</v>
      </c>
      <c r="B25" s="448">
        <v>22</v>
      </c>
      <c r="C25" s="448">
        <v>33</v>
      </c>
      <c r="D25" s="449">
        <v>45</v>
      </c>
      <c r="H25" s="445" t="s">
        <v>647</v>
      </c>
      <c r="I25" s="448">
        <v>7</v>
      </c>
      <c r="J25" s="448">
        <v>14.5</v>
      </c>
      <c r="K25" s="449">
        <v>22</v>
      </c>
      <c r="O25" s="445" t="s">
        <v>647</v>
      </c>
      <c r="P25" s="448">
        <v>32</v>
      </c>
      <c r="Q25" s="448">
        <v>51.324564999999993</v>
      </c>
      <c r="R25" s="449">
        <v>73</v>
      </c>
    </row>
    <row r="26" spans="1:18" x14ac:dyDescent="0.25">
      <c r="A26" s="445" t="s">
        <v>648</v>
      </c>
      <c r="B26" s="448">
        <v>187</v>
      </c>
      <c r="C26" s="448">
        <v>264.10000000000002</v>
      </c>
      <c r="D26" s="449">
        <v>366</v>
      </c>
      <c r="H26" s="445" t="s">
        <v>648</v>
      </c>
      <c r="I26" s="448">
        <v>142</v>
      </c>
      <c r="J26" s="448">
        <v>227.2</v>
      </c>
      <c r="K26" s="449">
        <v>334</v>
      </c>
      <c r="O26" s="445" t="s">
        <v>648</v>
      </c>
      <c r="P26" s="448">
        <v>344</v>
      </c>
      <c r="Q26" s="448">
        <v>515.56461899999999</v>
      </c>
      <c r="R26" s="449">
        <v>740</v>
      </c>
    </row>
    <row r="27" spans="1:18" x14ac:dyDescent="0.25">
      <c r="A27" s="445" t="s">
        <v>649</v>
      </c>
      <c r="B27" s="448">
        <v>122</v>
      </c>
      <c r="C27" s="448">
        <v>201.7</v>
      </c>
      <c r="D27" s="449">
        <v>286</v>
      </c>
      <c r="H27" s="445" t="s">
        <v>649</v>
      </c>
      <c r="I27" s="448">
        <v>118</v>
      </c>
      <c r="J27" s="448">
        <v>176.5</v>
      </c>
      <c r="K27" s="449">
        <v>238</v>
      </c>
      <c r="O27" s="445" t="s">
        <v>649</v>
      </c>
      <c r="P27" s="448">
        <v>240</v>
      </c>
      <c r="Q27" s="448">
        <v>382.8705114</v>
      </c>
      <c r="R27" s="449">
        <v>533</v>
      </c>
    </row>
    <row r="28" spans="1:18" x14ac:dyDescent="0.25">
      <c r="A28" s="445" t="s">
        <v>650</v>
      </c>
      <c r="B28" s="448"/>
      <c r="C28" s="448"/>
      <c r="D28" s="502"/>
      <c r="H28" s="445" t="s">
        <v>650</v>
      </c>
      <c r="I28" s="448"/>
      <c r="J28" s="448"/>
      <c r="K28" s="450"/>
      <c r="O28" s="445" t="s">
        <v>650</v>
      </c>
      <c r="P28" s="448"/>
      <c r="Q28" s="448"/>
      <c r="R28" s="450"/>
    </row>
    <row r="29" spans="1:18" x14ac:dyDescent="0.25">
      <c r="A29" s="457"/>
      <c r="B29" s="480" t="s">
        <v>681</v>
      </c>
      <c r="C29" s="480" t="s">
        <v>682</v>
      </c>
      <c r="D29" s="459" t="s">
        <v>683</v>
      </c>
      <c r="H29" s="466"/>
      <c r="I29" s="481" t="s">
        <v>681</v>
      </c>
      <c r="J29" s="481" t="s">
        <v>682</v>
      </c>
      <c r="K29" s="468" t="s">
        <v>683</v>
      </c>
      <c r="O29" s="475"/>
      <c r="P29" s="479" t="s">
        <v>681</v>
      </c>
      <c r="Q29" s="479" t="s">
        <v>682</v>
      </c>
      <c r="R29" s="477" t="s">
        <v>683</v>
      </c>
    </row>
    <row r="30" spans="1:18" x14ac:dyDescent="0.25">
      <c r="A30" s="439" t="s">
        <v>651</v>
      </c>
      <c r="B30" s="444">
        <v>1335</v>
      </c>
      <c r="C30" s="444">
        <v>1995</v>
      </c>
      <c r="D30" s="443">
        <v>2788</v>
      </c>
      <c r="H30" s="439" t="s">
        <v>651</v>
      </c>
      <c r="I30" s="444">
        <v>1344</v>
      </c>
      <c r="J30" s="444">
        <v>1870</v>
      </c>
      <c r="K30" s="443">
        <v>2496</v>
      </c>
      <c r="O30" s="439" t="s">
        <v>651</v>
      </c>
      <c r="P30" s="444">
        <v>2875</v>
      </c>
      <c r="Q30" s="444">
        <v>4000</v>
      </c>
      <c r="R30" s="443">
        <v>5321</v>
      </c>
    </row>
    <row r="32" spans="1:18" x14ac:dyDescent="0.25">
      <c r="A32" s="446"/>
      <c r="C32" s="436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workbookViewId="0">
      <selection activeCell="K29" sqref="K29"/>
    </sheetView>
  </sheetViews>
  <sheetFormatPr baseColWidth="10" defaultRowHeight="15" x14ac:dyDescent="0.25"/>
  <cols>
    <col min="1" max="1" width="58.28515625" style="3" customWidth="1"/>
    <col min="2" max="6" width="13.28515625" style="3" customWidth="1"/>
    <col min="7" max="11" width="11.42578125" style="3" customWidth="1"/>
    <col min="12" max="16384" width="11.42578125" style="3"/>
  </cols>
  <sheetData>
    <row r="1" spans="1:18" ht="69" customHeight="1" x14ac:dyDescent="0.25">
      <c r="A1" s="513" t="s">
        <v>685</v>
      </c>
      <c r="B1" s="513"/>
      <c r="C1" s="513"/>
      <c r="D1" s="513"/>
      <c r="E1" s="513"/>
      <c r="F1" s="513"/>
      <c r="G1" s="513"/>
      <c r="H1" s="513"/>
      <c r="I1" s="513"/>
      <c r="J1" s="513"/>
    </row>
    <row r="3" spans="1:18" ht="15.75" thickBot="1" x14ac:dyDescent="0.3"/>
    <row r="4" spans="1:18" ht="36.75" customHeight="1" x14ac:dyDescent="0.25">
      <c r="A4" s="265"/>
      <c r="B4" s="508" t="s">
        <v>749</v>
      </c>
      <c r="C4" s="509"/>
      <c r="D4" s="509"/>
      <c r="E4" s="509"/>
      <c r="F4" s="510"/>
      <c r="G4" s="508" t="s">
        <v>686</v>
      </c>
      <c r="H4" s="511"/>
      <c r="I4" s="511"/>
      <c r="J4" s="511"/>
      <c r="K4" s="512"/>
    </row>
    <row r="5" spans="1:18" ht="38.25" x14ac:dyDescent="0.25">
      <c r="A5" s="266" t="s">
        <v>184</v>
      </c>
      <c r="B5" s="267" t="s">
        <v>185</v>
      </c>
      <c r="C5" s="268" t="s">
        <v>186</v>
      </c>
      <c r="D5" s="268" t="s">
        <v>2</v>
      </c>
      <c r="E5" s="269" t="s">
        <v>187</v>
      </c>
      <c r="F5" s="268" t="s">
        <v>111</v>
      </c>
      <c r="G5" s="267" t="s">
        <v>185</v>
      </c>
      <c r="H5" s="268" t="s">
        <v>186</v>
      </c>
      <c r="I5" s="268" t="s">
        <v>2</v>
      </c>
      <c r="J5" s="269" t="s">
        <v>187</v>
      </c>
      <c r="K5" s="270" t="s">
        <v>111</v>
      </c>
      <c r="L5" s="35"/>
    </row>
    <row r="6" spans="1:18" ht="30" x14ac:dyDescent="0.25">
      <c r="A6" s="271" t="s">
        <v>615</v>
      </c>
      <c r="B6" s="272" t="s">
        <v>188</v>
      </c>
      <c r="C6" s="273" t="s">
        <v>189</v>
      </c>
      <c r="D6" s="274" t="s">
        <v>4</v>
      </c>
      <c r="E6" s="275" t="s">
        <v>190</v>
      </c>
      <c r="F6" s="274" t="s">
        <v>112</v>
      </c>
      <c r="G6" s="272" t="s">
        <v>190</v>
      </c>
      <c r="H6" s="273" t="s">
        <v>189</v>
      </c>
      <c r="I6" s="274" t="s">
        <v>4</v>
      </c>
      <c r="J6" s="275" t="s">
        <v>190</v>
      </c>
      <c r="K6" s="276" t="s">
        <v>112</v>
      </c>
      <c r="M6" s="100" t="s">
        <v>66</v>
      </c>
    </row>
    <row r="7" spans="1:18" x14ac:dyDescent="0.25">
      <c r="A7" s="165" t="s">
        <v>616</v>
      </c>
      <c r="B7" s="402">
        <v>4261.4457680000014</v>
      </c>
      <c r="C7" s="403">
        <v>2341.0782990000007</v>
      </c>
      <c r="D7" s="403">
        <v>200.26573200000004</v>
      </c>
      <c r="E7" s="404">
        <v>117.30387500000001</v>
      </c>
      <c r="F7" s="408">
        <f t="shared" ref="F7:F12" si="0">B7+C7+D7*1.9+E7</f>
        <v>7100.3328328000016</v>
      </c>
      <c r="G7" s="402">
        <v>92.015419000001202</v>
      </c>
      <c r="H7" s="403">
        <v>123.94362600000113</v>
      </c>
      <c r="I7" s="403">
        <v>10.547122999999999</v>
      </c>
      <c r="J7" s="404">
        <v>1.7154010000000142</v>
      </c>
      <c r="K7" s="409">
        <f>G7+H7+I7*1.9+J7</f>
        <v>237.71397970000234</v>
      </c>
      <c r="M7" s="168"/>
      <c r="O7" s="168"/>
      <c r="P7" s="168"/>
      <c r="Q7" s="168"/>
      <c r="R7" s="168"/>
    </row>
    <row r="8" spans="1:18" x14ac:dyDescent="0.25">
      <c r="A8" s="165" t="s">
        <v>414</v>
      </c>
      <c r="B8" s="405">
        <v>1131.0996880000002</v>
      </c>
      <c r="C8" s="406">
        <v>1729.0625460000001</v>
      </c>
      <c r="D8" s="406">
        <v>109.48604900000001</v>
      </c>
      <c r="E8" s="407">
        <v>20.74791799999997</v>
      </c>
      <c r="F8" s="408">
        <f t="shared" si="0"/>
        <v>3088.9336451000004</v>
      </c>
      <c r="G8" s="405">
        <v>140.10051600000133</v>
      </c>
      <c r="H8" s="406">
        <v>-53.183806999999433</v>
      </c>
      <c r="I8" s="406">
        <v>-2.6970839999999043</v>
      </c>
      <c r="J8" s="407">
        <v>-1.9406150000000366</v>
      </c>
      <c r="K8" s="409">
        <f t="shared" ref="K8:K12" si="1">G8+H8+I8*1.9+J8</f>
        <v>79.851634400002041</v>
      </c>
      <c r="M8" s="168"/>
      <c r="O8" s="168"/>
      <c r="P8" s="168"/>
      <c r="Q8" s="168"/>
      <c r="R8" s="168"/>
    </row>
    <row r="9" spans="1:18" x14ac:dyDescent="0.25">
      <c r="A9" s="165" t="s">
        <v>191</v>
      </c>
      <c r="B9" s="169">
        <v>338.20057500000007</v>
      </c>
      <c r="C9" s="170">
        <v>241.31656300000006</v>
      </c>
      <c r="D9" s="170">
        <v>20.848952999999998</v>
      </c>
      <c r="E9" s="171">
        <v>2.4184130000000001</v>
      </c>
      <c r="F9" s="166">
        <f t="shared" si="0"/>
        <v>621.54856170000016</v>
      </c>
      <c r="G9" s="169">
        <v>-12.30105699999973</v>
      </c>
      <c r="H9" s="170">
        <v>-5.0096779999999512</v>
      </c>
      <c r="I9" s="170">
        <v>-0.22878500000000557</v>
      </c>
      <c r="J9" s="171">
        <v>-0.26616399999999985</v>
      </c>
      <c r="K9" s="167">
        <f t="shared" si="1"/>
        <v>-18.011590499999691</v>
      </c>
      <c r="L9" s="168"/>
      <c r="M9" s="168"/>
    </row>
    <row r="10" spans="1:18" x14ac:dyDescent="0.25">
      <c r="A10" s="165" t="s">
        <v>192</v>
      </c>
      <c r="B10" s="169">
        <v>274.97058799999991</v>
      </c>
      <c r="C10" s="170">
        <v>293.44358299999982</v>
      </c>
      <c r="D10" s="170">
        <v>15.217582999999999</v>
      </c>
      <c r="E10" s="171">
        <v>1.895394</v>
      </c>
      <c r="F10" s="166">
        <f t="shared" si="0"/>
        <v>599.22297269999967</v>
      </c>
      <c r="G10" s="169">
        <v>-92.401995000000056</v>
      </c>
      <c r="H10" s="170">
        <v>-6.0447620000002189</v>
      </c>
      <c r="I10" s="170">
        <v>0.90379399999999954</v>
      </c>
      <c r="J10" s="171">
        <v>-1.5393060000000003</v>
      </c>
      <c r="K10" s="167">
        <f t="shared" si="1"/>
        <v>-98.268854400000279</v>
      </c>
      <c r="L10" s="168"/>
      <c r="M10" s="168"/>
    </row>
    <row r="11" spans="1:18" x14ac:dyDescent="0.25">
      <c r="A11" s="165" t="s">
        <v>634</v>
      </c>
      <c r="B11" s="169">
        <v>130</v>
      </c>
      <c r="C11" s="170">
        <v>70</v>
      </c>
      <c r="D11" s="170"/>
      <c r="E11" s="171"/>
      <c r="F11" s="166">
        <f t="shared" si="0"/>
        <v>200</v>
      </c>
      <c r="G11" s="169">
        <v>-15</v>
      </c>
      <c r="H11" s="170">
        <v>10</v>
      </c>
      <c r="I11" s="170">
        <v>0</v>
      </c>
      <c r="J11" s="171">
        <v>0</v>
      </c>
      <c r="K11" s="167">
        <f t="shared" si="1"/>
        <v>-5</v>
      </c>
      <c r="O11" s="168"/>
      <c r="P11" s="168"/>
      <c r="Q11" s="168"/>
      <c r="R11" s="168"/>
    </row>
    <row r="12" spans="1:18" x14ac:dyDescent="0.25">
      <c r="A12" s="172" t="s">
        <v>193</v>
      </c>
      <c r="B12" s="173">
        <v>1995</v>
      </c>
      <c r="C12" s="174">
        <v>1870</v>
      </c>
      <c r="D12" s="174"/>
      <c r="E12" s="175">
        <v>135</v>
      </c>
      <c r="F12" s="176">
        <f t="shared" si="0"/>
        <v>4000</v>
      </c>
      <c r="G12" s="173">
        <v>710</v>
      </c>
      <c r="H12" s="174">
        <v>405</v>
      </c>
      <c r="I12" s="174">
        <v>0</v>
      </c>
      <c r="J12" s="175">
        <v>15</v>
      </c>
      <c r="K12" s="177">
        <f t="shared" si="1"/>
        <v>1130</v>
      </c>
      <c r="O12" s="168"/>
      <c r="P12" s="168"/>
      <c r="Q12" s="168"/>
      <c r="R12" s="168"/>
    </row>
    <row r="13" spans="1:18" x14ac:dyDescent="0.25">
      <c r="A13" s="178" t="s">
        <v>113</v>
      </c>
      <c r="B13" s="179">
        <f t="shared" ref="B13:K13" si="2">SUM(B7:B12)</f>
        <v>8130.7166190000016</v>
      </c>
      <c r="C13" s="179">
        <f t="shared" si="2"/>
        <v>6544.9009910000013</v>
      </c>
      <c r="D13" s="179">
        <f t="shared" si="2"/>
        <v>345.81831700000004</v>
      </c>
      <c r="E13" s="179">
        <f t="shared" si="2"/>
        <v>277.36559999999997</v>
      </c>
      <c r="F13" s="180">
        <f t="shared" si="2"/>
        <v>15610.038012300001</v>
      </c>
      <c r="G13" s="181">
        <f t="shared" si="2"/>
        <v>822.41288300000269</v>
      </c>
      <c r="H13" s="179">
        <f t="shared" si="2"/>
        <v>474.70537900000153</v>
      </c>
      <c r="I13" s="179">
        <f t="shared" si="2"/>
        <v>8.5250480000000888</v>
      </c>
      <c r="J13" s="182">
        <f t="shared" si="2"/>
        <v>12.969315999999978</v>
      </c>
      <c r="K13" s="183">
        <f t="shared" si="2"/>
        <v>1326.2851692000045</v>
      </c>
      <c r="L13" s="35"/>
    </row>
    <row r="14" spans="1:18" x14ac:dyDescent="0.25">
      <c r="A14" s="165"/>
      <c r="B14" s="184"/>
      <c r="C14" s="185"/>
      <c r="D14" s="185"/>
      <c r="E14" s="185"/>
      <c r="F14" s="185"/>
      <c r="G14" s="185"/>
      <c r="H14" s="185"/>
      <c r="I14" s="185"/>
      <c r="J14" s="185"/>
      <c r="K14" s="186"/>
    </row>
    <row r="15" spans="1:18" x14ac:dyDescent="0.25">
      <c r="A15" s="187" t="s">
        <v>114</v>
      </c>
      <c r="B15" s="188"/>
      <c r="C15" s="188"/>
      <c r="D15" s="188"/>
      <c r="E15" s="188"/>
      <c r="F15" s="188"/>
      <c r="G15" s="189"/>
      <c r="H15" s="189"/>
      <c r="I15" s="189"/>
      <c r="J15" s="189"/>
      <c r="K15" s="190"/>
    </row>
    <row r="16" spans="1:18" x14ac:dyDescent="0.25">
      <c r="A16" s="191" t="s">
        <v>616</v>
      </c>
      <c r="B16" s="402">
        <v>3657.2994279999998</v>
      </c>
      <c r="C16" s="403">
        <v>1800.8182490000011</v>
      </c>
      <c r="D16" s="403">
        <v>142.22587699999997</v>
      </c>
      <c r="E16" s="404">
        <v>74.712904999999992</v>
      </c>
      <c r="F16" s="408">
        <f t="shared" ref="F16:F20" si="3">B16+C16+D16*1.9+E16</f>
        <v>5803.059748300001</v>
      </c>
      <c r="G16" s="405">
        <v>76.243414999999914</v>
      </c>
      <c r="H16" s="406">
        <v>79.115805000001274</v>
      </c>
      <c r="I16" s="406">
        <v>6.6096429999999486</v>
      </c>
      <c r="J16" s="407">
        <v>9.2080000000009932E-3</v>
      </c>
      <c r="K16" s="409">
        <f>G16+H16+I16*1.9+J16</f>
        <v>167.9267497000011</v>
      </c>
      <c r="M16" s="168"/>
      <c r="N16" s="168"/>
      <c r="O16" s="168"/>
      <c r="P16" s="168"/>
    </row>
    <row r="17" spans="1:16" x14ac:dyDescent="0.25">
      <c r="A17" s="165" t="s">
        <v>414</v>
      </c>
      <c r="B17" s="405">
        <v>870.6023820000014</v>
      </c>
      <c r="C17" s="406">
        <v>1152.082393999998</v>
      </c>
      <c r="D17" s="406">
        <v>66.368370000000056</v>
      </c>
      <c r="E17" s="407">
        <v>-4.4137050000000073</v>
      </c>
      <c r="F17" s="408">
        <f t="shared" si="3"/>
        <v>2144.3709739999995</v>
      </c>
      <c r="G17" s="405">
        <v>28.802513000001454</v>
      </c>
      <c r="H17" s="406">
        <v>-67.478702000001704</v>
      </c>
      <c r="I17" s="406">
        <v>-5.7905900000000088</v>
      </c>
      <c r="J17" s="407">
        <v>3.8691999999983295E-2</v>
      </c>
      <c r="K17" s="409">
        <f t="shared" ref="K17:K20" si="4">G17+H17+I17*1.9+J17</f>
        <v>-49.639618000000283</v>
      </c>
      <c r="M17" s="168"/>
      <c r="N17" s="168"/>
      <c r="O17" s="168"/>
      <c r="P17" s="168"/>
    </row>
    <row r="18" spans="1:16" x14ac:dyDescent="0.25">
      <c r="A18" s="165" t="s">
        <v>191</v>
      </c>
      <c r="B18" s="169">
        <v>306.72186200000004</v>
      </c>
      <c r="C18" s="170">
        <v>160.552313</v>
      </c>
      <c r="D18" s="170">
        <v>14.384328999999997</v>
      </c>
      <c r="E18" s="171">
        <v>0</v>
      </c>
      <c r="F18" s="166">
        <f t="shared" si="3"/>
        <v>494.60440010000002</v>
      </c>
      <c r="G18" s="169">
        <v>-5.08036185200001</v>
      </c>
      <c r="H18" s="170">
        <v>30.839927478999982</v>
      </c>
      <c r="I18" s="170">
        <v>2.5852687109999977</v>
      </c>
      <c r="J18" s="171">
        <v>0</v>
      </c>
      <c r="K18" s="167">
        <f t="shared" si="4"/>
        <v>30.671576177899968</v>
      </c>
      <c r="M18" s="168"/>
      <c r="N18" s="168"/>
      <c r="O18" s="168"/>
      <c r="P18" s="168"/>
    </row>
    <row r="19" spans="1:16" x14ac:dyDescent="0.25">
      <c r="A19" s="165" t="s">
        <v>192</v>
      </c>
      <c r="B19" s="169">
        <v>136.600773</v>
      </c>
      <c r="C19" s="170">
        <v>119.15423</v>
      </c>
      <c r="D19" s="170">
        <v>10.113887</v>
      </c>
      <c r="E19" s="171">
        <v>0</v>
      </c>
      <c r="F19" s="166">
        <f t="shared" si="3"/>
        <v>274.9713883</v>
      </c>
      <c r="G19" s="169">
        <v>-2.0588050000000067</v>
      </c>
      <c r="H19" s="170">
        <v>-1.7158690000000121</v>
      </c>
      <c r="I19" s="170">
        <v>1.4817609999999988</v>
      </c>
      <c r="J19" s="171">
        <v>-0.95520000000000005</v>
      </c>
      <c r="K19" s="167">
        <f t="shared" si="4"/>
        <v>-1.9145281000000214</v>
      </c>
      <c r="M19" s="168"/>
      <c r="N19" s="168"/>
      <c r="O19" s="168"/>
      <c r="P19" s="168"/>
    </row>
    <row r="20" spans="1:16" x14ac:dyDescent="0.25">
      <c r="A20" s="172" t="s">
        <v>193</v>
      </c>
      <c r="B20" s="169">
        <v>430</v>
      </c>
      <c r="C20" s="170">
        <v>245</v>
      </c>
      <c r="D20" s="170"/>
      <c r="E20" s="171">
        <v>50</v>
      </c>
      <c r="F20" s="192">
        <f t="shared" si="3"/>
        <v>725</v>
      </c>
      <c r="G20" s="173">
        <v>0</v>
      </c>
      <c r="H20" s="174">
        <v>15</v>
      </c>
      <c r="I20" s="174">
        <v>0</v>
      </c>
      <c r="J20" s="175">
        <v>10</v>
      </c>
      <c r="K20" s="177">
        <f t="shared" si="4"/>
        <v>25</v>
      </c>
      <c r="M20" s="168"/>
      <c r="N20" s="168"/>
      <c r="O20" s="168"/>
      <c r="P20" s="168"/>
    </row>
    <row r="21" spans="1:16" x14ac:dyDescent="0.25">
      <c r="A21" s="178" t="s">
        <v>115</v>
      </c>
      <c r="B21" s="179">
        <f t="shared" ref="B21:K21" si="5">SUM(B16:B20)</f>
        <v>5401.2244450000017</v>
      </c>
      <c r="C21" s="179">
        <f t="shared" si="5"/>
        <v>3477.6071859999993</v>
      </c>
      <c r="D21" s="179">
        <f t="shared" si="5"/>
        <v>233.09246300000004</v>
      </c>
      <c r="E21" s="179">
        <f t="shared" si="5"/>
        <v>120.29919999999998</v>
      </c>
      <c r="F21" s="193">
        <f t="shared" si="5"/>
        <v>9442.0065107000009</v>
      </c>
      <c r="G21" s="181">
        <f t="shared" si="5"/>
        <v>97.906761148001351</v>
      </c>
      <c r="H21" s="179">
        <f t="shared" si="5"/>
        <v>55.76116147899954</v>
      </c>
      <c r="I21" s="179">
        <f t="shared" si="5"/>
        <v>4.8860827109999363</v>
      </c>
      <c r="J21" s="182">
        <f t="shared" si="5"/>
        <v>9.0926999999999847</v>
      </c>
      <c r="K21" s="183">
        <f t="shared" si="5"/>
        <v>172.04417977790078</v>
      </c>
      <c r="L21" s="35"/>
    </row>
    <row r="22" spans="1:16" x14ac:dyDescent="0.25">
      <c r="A22" s="165"/>
      <c r="B22" s="184"/>
      <c r="C22" s="184"/>
      <c r="D22" s="184"/>
      <c r="E22" s="184"/>
      <c r="F22" s="184"/>
      <c r="G22" s="184"/>
      <c r="H22" s="184"/>
      <c r="I22" s="184"/>
      <c r="J22" s="184"/>
      <c r="K22" s="197"/>
    </row>
    <row r="23" spans="1:16" x14ac:dyDescent="0.25">
      <c r="A23" s="194" t="s">
        <v>116</v>
      </c>
      <c r="B23" s="195"/>
      <c r="C23" s="195"/>
      <c r="D23" s="195"/>
      <c r="E23" s="195"/>
      <c r="F23" s="195"/>
      <c r="G23" s="184"/>
      <c r="H23" s="184"/>
      <c r="I23" s="184"/>
      <c r="J23" s="184"/>
      <c r="K23" s="196"/>
    </row>
    <row r="24" spans="1:16" x14ac:dyDescent="0.25">
      <c r="A24" s="191" t="s">
        <v>616</v>
      </c>
      <c r="B24" s="402">
        <v>598.65827899999999</v>
      </c>
      <c r="C24" s="403">
        <v>493.35488999999984</v>
      </c>
      <c r="D24" s="403">
        <v>55.691580000000002</v>
      </c>
      <c r="E24" s="404">
        <v>35.003890999999996</v>
      </c>
      <c r="F24" s="435">
        <f t="shared" ref="F24:F28" si="6">B24+C24+D24*1.9+E24</f>
        <v>1232.831062</v>
      </c>
      <c r="G24" s="402">
        <v>13.252187000000049</v>
      </c>
      <c r="H24" s="403">
        <v>39.251805999999874</v>
      </c>
      <c r="I24" s="403">
        <v>3.6617569999999944</v>
      </c>
      <c r="J24" s="404">
        <v>0.91992199999999968</v>
      </c>
      <c r="K24" s="409">
        <f>G24+H24+I24*1.9+J24</f>
        <v>60.381253299999912</v>
      </c>
      <c r="M24" s="168"/>
      <c r="N24" s="168"/>
      <c r="O24" s="168"/>
      <c r="P24" s="168"/>
    </row>
    <row r="25" spans="1:16" x14ac:dyDescent="0.25">
      <c r="A25" s="165" t="s">
        <v>414</v>
      </c>
      <c r="B25" s="405">
        <v>145.71083699999997</v>
      </c>
      <c r="C25" s="406">
        <v>399.91965200000016</v>
      </c>
      <c r="D25" s="406">
        <v>36.788415000000001</v>
      </c>
      <c r="E25" s="407">
        <v>6.8282350000000065</v>
      </c>
      <c r="F25" s="408">
        <f t="shared" si="6"/>
        <v>622.35671250000019</v>
      </c>
      <c r="G25" s="405">
        <v>24.542989999999804</v>
      </c>
      <c r="H25" s="406">
        <v>19.683840000000146</v>
      </c>
      <c r="I25" s="406">
        <v>2.8274710000000027</v>
      </c>
      <c r="J25" s="407">
        <v>-1.3316859999999977</v>
      </c>
      <c r="K25" s="409">
        <f t="shared" ref="K25:K28" si="7">G25+H25+I25*1.9+J25</f>
        <v>48.267338899999956</v>
      </c>
      <c r="M25" s="168"/>
      <c r="N25" s="168"/>
      <c r="O25" s="168"/>
      <c r="P25" s="168"/>
    </row>
    <row r="26" spans="1:16" x14ac:dyDescent="0.25">
      <c r="A26" s="165" t="s">
        <v>191</v>
      </c>
      <c r="B26" s="169">
        <v>28.712942999999996</v>
      </c>
      <c r="C26" s="170">
        <v>67.932834</v>
      </c>
      <c r="D26" s="170">
        <v>5.3539339999999989</v>
      </c>
      <c r="E26" s="171">
        <v>1.8185500000000001</v>
      </c>
      <c r="F26" s="166">
        <f t="shared" si="6"/>
        <v>108.6368016</v>
      </c>
      <c r="G26" s="169">
        <v>-6.013528081000004</v>
      </c>
      <c r="H26" s="170">
        <v>-34.019154973999974</v>
      </c>
      <c r="I26" s="170">
        <v>-2.703168382000003</v>
      </c>
      <c r="J26" s="171">
        <v>-0.44181845499999994</v>
      </c>
      <c r="K26" s="167">
        <f t="shared" si="7"/>
        <v>-45.610521435799981</v>
      </c>
      <c r="M26" s="168"/>
      <c r="N26" s="168"/>
      <c r="O26" s="168"/>
      <c r="P26" s="168"/>
    </row>
    <row r="27" spans="1:16" x14ac:dyDescent="0.25">
      <c r="A27" s="165" t="s">
        <v>192</v>
      </c>
      <c r="B27" s="169">
        <v>26.696602999999996</v>
      </c>
      <c r="C27" s="170">
        <v>139.51771299999999</v>
      </c>
      <c r="D27" s="170">
        <v>4.3759129999999997</v>
      </c>
      <c r="E27" s="171">
        <v>0.86699999999999999</v>
      </c>
      <c r="F27" s="166">
        <f t="shared" si="6"/>
        <v>175.39555069999997</v>
      </c>
      <c r="G27" s="169">
        <v>-11.410889638</v>
      </c>
      <c r="H27" s="170">
        <v>6.7754216019999944</v>
      </c>
      <c r="I27" s="170">
        <v>-0.70575144299999959</v>
      </c>
      <c r="J27" s="171">
        <v>-0.72250000000000014</v>
      </c>
      <c r="K27" s="167">
        <f t="shared" si="7"/>
        <v>-6.6988957777000051</v>
      </c>
      <c r="M27" s="168"/>
      <c r="N27" s="168"/>
      <c r="O27" s="168"/>
      <c r="P27" s="168"/>
    </row>
    <row r="28" spans="1:16" x14ac:dyDescent="0.25">
      <c r="A28" s="172" t="s">
        <v>193</v>
      </c>
      <c r="B28" s="169">
        <v>300</v>
      </c>
      <c r="C28" s="170">
        <v>395</v>
      </c>
      <c r="D28" s="170"/>
      <c r="E28" s="171">
        <v>45</v>
      </c>
      <c r="F28" s="192">
        <f t="shared" si="6"/>
        <v>740</v>
      </c>
      <c r="G28" s="173">
        <v>-20</v>
      </c>
      <c r="H28" s="174">
        <v>-15</v>
      </c>
      <c r="I28" s="174">
        <v>0</v>
      </c>
      <c r="J28" s="175">
        <v>0</v>
      </c>
      <c r="K28" s="177">
        <f t="shared" si="7"/>
        <v>-35</v>
      </c>
      <c r="M28" s="168"/>
      <c r="N28" s="168"/>
      <c r="O28" s="168"/>
      <c r="P28" s="168"/>
    </row>
    <row r="29" spans="1:16" x14ac:dyDescent="0.25">
      <c r="A29" s="178" t="s">
        <v>115</v>
      </c>
      <c r="B29" s="179">
        <f t="shared" ref="B29:K29" si="8">SUM(B24:B28)</f>
        <v>1099.7786619999999</v>
      </c>
      <c r="C29" s="179">
        <f t="shared" si="8"/>
        <v>1495.725089</v>
      </c>
      <c r="D29" s="179">
        <f t="shared" si="8"/>
        <v>102.20984199999999</v>
      </c>
      <c r="E29" s="179">
        <f t="shared" si="8"/>
        <v>89.517675999999994</v>
      </c>
      <c r="F29" s="193">
        <f t="shared" si="8"/>
        <v>2879.2201267999999</v>
      </c>
      <c r="G29" s="181">
        <f t="shared" si="8"/>
        <v>0.37075928099984878</v>
      </c>
      <c r="H29" s="179">
        <f t="shared" si="8"/>
        <v>16.69191262800004</v>
      </c>
      <c r="I29" s="179">
        <f t="shared" si="8"/>
        <v>3.0803081749999945</v>
      </c>
      <c r="J29" s="182">
        <f t="shared" si="8"/>
        <v>-1.5760824549999981</v>
      </c>
      <c r="K29" s="183">
        <f t="shared" si="8"/>
        <v>21.339174986499884</v>
      </c>
      <c r="L29" s="35"/>
    </row>
    <row r="30" spans="1:16" x14ac:dyDescent="0.25">
      <c r="A30" s="165"/>
      <c r="B30" s="184"/>
      <c r="C30" s="184"/>
      <c r="D30" s="184"/>
      <c r="E30" s="184"/>
      <c r="F30" s="184"/>
      <c r="G30" s="184"/>
      <c r="H30" s="184"/>
      <c r="I30" s="184"/>
      <c r="J30" s="184"/>
      <c r="K30" s="197"/>
    </row>
    <row r="31" spans="1:16" x14ac:dyDescent="0.25">
      <c r="A31" s="194" t="s">
        <v>117</v>
      </c>
      <c r="B31" s="195"/>
      <c r="C31" s="195"/>
      <c r="D31" s="195"/>
      <c r="E31" s="195"/>
      <c r="F31" s="195"/>
      <c r="G31" s="198"/>
      <c r="H31" s="198"/>
      <c r="I31" s="198"/>
      <c r="J31" s="198"/>
      <c r="K31" s="196"/>
    </row>
    <row r="32" spans="1:16" x14ac:dyDescent="0.25">
      <c r="A32" s="191" t="s">
        <v>616</v>
      </c>
      <c r="B32" s="402">
        <v>5.4880610000000001</v>
      </c>
      <c r="C32" s="403">
        <v>46.905159999999995</v>
      </c>
      <c r="D32" s="403">
        <v>2.3482750000000006</v>
      </c>
      <c r="E32" s="404">
        <v>7.5870790000000001</v>
      </c>
      <c r="F32" s="410">
        <f>B32+C32+D32*1.9+E32</f>
        <v>64.442022499999993</v>
      </c>
      <c r="G32" s="405">
        <v>2.5198170000000002</v>
      </c>
      <c r="H32" s="406">
        <v>5.5760150000000053</v>
      </c>
      <c r="I32" s="406">
        <v>0.27572300000000016</v>
      </c>
      <c r="J32" s="407">
        <v>0.78627100000000105</v>
      </c>
      <c r="K32" s="409">
        <f>G32+H32+I32*1.9+J32</f>
        <v>9.4059767000000072</v>
      </c>
      <c r="M32" s="168"/>
      <c r="N32" s="168"/>
      <c r="O32" s="168"/>
      <c r="P32" s="168"/>
    </row>
    <row r="33" spans="1:49" x14ac:dyDescent="0.25">
      <c r="A33" s="165" t="s">
        <v>414</v>
      </c>
      <c r="B33" s="405">
        <v>114.786469</v>
      </c>
      <c r="C33" s="406">
        <v>177.06049999999999</v>
      </c>
      <c r="D33" s="406">
        <v>6.3292639999999984</v>
      </c>
      <c r="E33" s="407">
        <v>18.333387999999999</v>
      </c>
      <c r="F33" s="411">
        <f>B33+C33+D33*1.9+E33</f>
        <v>322.20595860000003</v>
      </c>
      <c r="G33" s="405">
        <v>86.755012999999991</v>
      </c>
      <c r="H33" s="406">
        <v>-5.3889450000000352</v>
      </c>
      <c r="I33" s="406">
        <v>0.26603499999999691</v>
      </c>
      <c r="J33" s="407">
        <v>-0.64762099999999734</v>
      </c>
      <c r="K33" s="409">
        <f t="shared" ref="K33:K36" si="9">G33+H33+I33*1.9+J33</f>
        <v>81.223913499999952</v>
      </c>
      <c r="M33" s="168"/>
      <c r="N33" s="168"/>
      <c r="O33" s="168"/>
      <c r="P33" s="168"/>
    </row>
    <row r="34" spans="1:49" x14ac:dyDescent="0.25">
      <c r="A34" s="165" t="s">
        <v>191</v>
      </c>
      <c r="B34" s="169">
        <v>2.7657700000000003</v>
      </c>
      <c r="C34" s="170">
        <v>12.831416000000001</v>
      </c>
      <c r="D34" s="170">
        <v>1.11069</v>
      </c>
      <c r="E34" s="171">
        <v>0.59986300000000004</v>
      </c>
      <c r="F34" s="199">
        <f>B34+C34+D34*1.9+E34</f>
        <v>18.307359999999999</v>
      </c>
      <c r="G34" s="169">
        <v>-1.2072299999999996</v>
      </c>
      <c r="H34" s="170">
        <v>-1.8305003119999981</v>
      </c>
      <c r="I34" s="170">
        <v>-0.11088866400000019</v>
      </c>
      <c r="J34" s="171">
        <v>0.17565711400000006</v>
      </c>
      <c r="K34" s="167">
        <f t="shared" si="9"/>
        <v>-3.0727616595999976</v>
      </c>
      <c r="M34" s="168"/>
      <c r="N34" s="168"/>
      <c r="O34" s="168"/>
      <c r="P34" s="168"/>
    </row>
    <row r="35" spans="1:49" x14ac:dyDescent="0.25">
      <c r="A35" s="165" t="s">
        <v>192</v>
      </c>
      <c r="B35" s="169">
        <v>111.67321199999999</v>
      </c>
      <c r="C35" s="170">
        <v>34.771640000000005</v>
      </c>
      <c r="D35" s="170">
        <v>0.72778300000000007</v>
      </c>
      <c r="E35" s="171">
        <v>1.028394</v>
      </c>
      <c r="F35" s="199">
        <f>B35+C35+D35*1.9+E35</f>
        <v>148.85603369999998</v>
      </c>
      <c r="G35" s="169">
        <v>-78.932260000000028</v>
      </c>
      <c r="H35" s="170">
        <v>-11.104346</v>
      </c>
      <c r="I35" s="170">
        <v>0.12778300000000009</v>
      </c>
      <c r="J35" s="171">
        <v>0.13839400000000013</v>
      </c>
      <c r="K35" s="167">
        <f t="shared" si="9"/>
        <v>-89.655424300000035</v>
      </c>
      <c r="M35" s="168"/>
      <c r="N35" s="168"/>
      <c r="O35" s="168"/>
      <c r="P35" s="168"/>
    </row>
    <row r="36" spans="1:49" ht="15.75" thickBot="1" x14ac:dyDescent="0.3">
      <c r="A36" s="313" t="s">
        <v>193</v>
      </c>
      <c r="B36" s="314">
        <v>1265</v>
      </c>
      <c r="C36" s="315">
        <v>1230</v>
      </c>
      <c r="D36" s="315"/>
      <c r="E36" s="316">
        <v>40</v>
      </c>
      <c r="F36" s="317">
        <f>B36+C36+D36*1.9+E36</f>
        <v>2535</v>
      </c>
      <c r="G36" s="314">
        <v>730</v>
      </c>
      <c r="H36" s="315">
        <v>405</v>
      </c>
      <c r="I36" s="315">
        <v>0</v>
      </c>
      <c r="J36" s="316">
        <v>5</v>
      </c>
      <c r="K36" s="318">
        <f t="shared" si="9"/>
        <v>1140</v>
      </c>
      <c r="M36" s="168"/>
      <c r="N36" s="168"/>
      <c r="O36" s="168"/>
      <c r="P36" s="168"/>
    </row>
    <row r="37" spans="1:49" ht="15.75" thickBot="1" x14ac:dyDescent="0.3">
      <c r="A37" s="309" t="s">
        <v>115</v>
      </c>
      <c r="B37" s="310">
        <f t="shared" ref="B37:K37" si="10">SUM(B32:B36)</f>
        <v>1499.713512</v>
      </c>
      <c r="C37" s="311">
        <f t="shared" si="10"/>
        <v>1501.568716</v>
      </c>
      <c r="D37" s="311">
        <f t="shared" si="10"/>
        <v>10.516012</v>
      </c>
      <c r="E37" s="312">
        <f t="shared" si="10"/>
        <v>67.548723999999993</v>
      </c>
      <c r="F37" s="310">
        <f t="shared" si="10"/>
        <v>3088.8113748000001</v>
      </c>
      <c r="G37" s="310">
        <f t="shared" si="10"/>
        <v>739.13533999999993</v>
      </c>
      <c r="H37" s="311">
        <f t="shared" si="10"/>
        <v>392.25222368799996</v>
      </c>
      <c r="I37" s="311">
        <f t="shared" si="10"/>
        <v>0.55865233599999697</v>
      </c>
      <c r="J37" s="312">
        <f t="shared" si="10"/>
        <v>5.4527011140000035</v>
      </c>
      <c r="K37" s="200">
        <f t="shared" si="10"/>
        <v>1137.9017042404</v>
      </c>
      <c r="L37" s="35"/>
    </row>
    <row r="38" spans="1:49" x14ac:dyDescent="0.25">
      <c r="A38" s="322"/>
      <c r="B38" s="201"/>
      <c r="C38" s="201"/>
      <c r="D38" s="201"/>
      <c r="E38" s="201"/>
      <c r="F38" s="201"/>
      <c r="G38" s="202"/>
      <c r="H38" s="202"/>
      <c r="I38" s="203"/>
      <c r="J38" s="203"/>
      <c r="K38" s="203"/>
    </row>
    <row r="39" spans="1:49" s="204" customFormat="1" x14ac:dyDescent="0.25">
      <c r="A39" s="329" t="s">
        <v>618</v>
      </c>
      <c r="B39" s="329"/>
      <c r="C39" s="32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s="204" customFormat="1" x14ac:dyDescent="0.25">
      <c r="A40" s="329" t="s">
        <v>635</v>
      </c>
      <c r="B40" s="329"/>
      <c r="C40" s="329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s="204" customFormat="1" x14ac:dyDescent="0.25">
      <c r="A41" s="329" t="s">
        <v>636</v>
      </c>
      <c r="B41" s="329"/>
      <c r="C41" s="329"/>
      <c r="D41" s="329"/>
      <c r="E41" s="329"/>
      <c r="F41" s="329"/>
      <c r="G41" s="32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</sheetData>
  <mergeCells count="3">
    <mergeCell ref="B4:F4"/>
    <mergeCell ref="G4:K4"/>
    <mergeCell ref="A1:J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H13" sqref="H13"/>
    </sheetView>
  </sheetViews>
  <sheetFormatPr baseColWidth="10" defaultRowHeight="15" x14ac:dyDescent="0.25"/>
  <cols>
    <col min="1" max="1" width="13.7109375" style="3" bestFit="1" customWidth="1"/>
    <col min="2" max="2" width="11.42578125" style="3"/>
    <col min="3" max="3" width="40.85546875" style="3" customWidth="1"/>
    <col min="4" max="4" width="11.42578125" style="3"/>
    <col min="5" max="5" width="11.42578125" style="3" customWidth="1"/>
    <col min="6" max="6" width="9.5703125" style="3" customWidth="1"/>
    <col min="7" max="7" width="12.140625" style="3" customWidth="1"/>
    <col min="8" max="8" width="11.42578125" style="3"/>
    <col min="9" max="9" width="12" style="3" customWidth="1"/>
    <col min="10" max="10" width="11.42578125" style="3" customWidth="1"/>
    <col min="11" max="11" width="10" style="3" customWidth="1"/>
    <col min="12" max="16384" width="11.42578125" style="3"/>
  </cols>
  <sheetData>
    <row r="1" spans="1:13" ht="15.75" x14ac:dyDescent="0.25">
      <c r="A1" s="387" t="s">
        <v>687</v>
      </c>
      <c r="B1" s="147"/>
      <c r="C1" s="147"/>
    </row>
    <row r="2" spans="1:13" ht="15.75" x14ac:dyDescent="0.25">
      <c r="A2" s="388" t="s">
        <v>688</v>
      </c>
    </row>
    <row r="3" spans="1:13" x14ac:dyDescent="0.25">
      <c r="A3" s="147"/>
    </row>
    <row r="4" spans="1:13" ht="15.75" thickBot="1" x14ac:dyDescent="0.3"/>
    <row r="5" spans="1:13" ht="15" customHeight="1" x14ac:dyDescent="0.25">
      <c r="A5" s="158"/>
      <c r="B5" s="2"/>
      <c r="C5" s="1"/>
      <c r="D5" s="517" t="s">
        <v>689</v>
      </c>
      <c r="E5" s="518"/>
      <c r="F5" s="518"/>
      <c r="G5" s="518"/>
      <c r="H5" s="519"/>
      <c r="I5" s="520" t="s">
        <v>690</v>
      </c>
      <c r="J5" s="521"/>
      <c r="K5" s="521"/>
      <c r="L5" s="521"/>
      <c r="M5" s="522"/>
    </row>
    <row r="6" spans="1:13" ht="24" x14ac:dyDescent="0.25">
      <c r="A6" s="159" t="s">
        <v>371</v>
      </c>
      <c r="B6" s="344" t="s">
        <v>619</v>
      </c>
      <c r="C6" s="148" t="s">
        <v>620</v>
      </c>
      <c r="D6" s="101" t="s">
        <v>369</v>
      </c>
      <c r="E6" s="121" t="s">
        <v>370</v>
      </c>
      <c r="F6" s="121" t="s">
        <v>2</v>
      </c>
      <c r="G6" s="121" t="s">
        <v>432</v>
      </c>
      <c r="H6" s="122" t="s">
        <v>3</v>
      </c>
      <c r="I6" s="101" t="s">
        <v>369</v>
      </c>
      <c r="J6" s="121" t="s">
        <v>370</v>
      </c>
      <c r="K6" s="121" t="s">
        <v>2</v>
      </c>
      <c r="L6" s="121" t="s">
        <v>432</v>
      </c>
      <c r="M6" s="127" t="s">
        <v>3</v>
      </c>
    </row>
    <row r="7" spans="1:13" ht="33.75" x14ac:dyDescent="0.25">
      <c r="A7" s="337"/>
      <c r="B7" s="150"/>
      <c r="C7" s="149"/>
      <c r="D7" s="123" t="s">
        <v>107</v>
      </c>
      <c r="E7" s="339" t="s">
        <v>378</v>
      </c>
      <c r="F7" s="124" t="s">
        <v>4</v>
      </c>
      <c r="G7" s="125" t="s">
        <v>107</v>
      </c>
      <c r="H7" s="126" t="s">
        <v>107</v>
      </c>
      <c r="I7" s="123" t="s">
        <v>108</v>
      </c>
      <c r="J7" s="339" t="s">
        <v>436</v>
      </c>
      <c r="K7" s="124" t="s">
        <v>4</v>
      </c>
      <c r="L7" s="125" t="s">
        <v>109</v>
      </c>
      <c r="M7" s="128" t="s">
        <v>109</v>
      </c>
    </row>
    <row r="8" spans="1:13" x14ac:dyDescent="0.25">
      <c r="A8" s="336"/>
      <c r="B8" s="8"/>
      <c r="C8" s="4" t="s">
        <v>374</v>
      </c>
      <c r="D8" s="7"/>
      <c r="E8" s="8"/>
      <c r="F8" s="5"/>
      <c r="G8" s="6"/>
      <c r="H8" s="4"/>
      <c r="I8" s="102"/>
      <c r="J8" s="103"/>
      <c r="K8" s="103"/>
      <c r="L8" s="103"/>
      <c r="M8" s="137"/>
    </row>
    <row r="9" spans="1:13" ht="15.75" x14ac:dyDescent="0.25">
      <c r="A9" s="338"/>
      <c r="B9" s="151">
        <v>0</v>
      </c>
      <c r="C9" s="9" t="s">
        <v>614</v>
      </c>
      <c r="D9" s="112">
        <v>4261.4457680000014</v>
      </c>
      <c r="E9" s="112">
        <v>2341.0782990000007</v>
      </c>
      <c r="F9" s="112">
        <v>200.26573200000004</v>
      </c>
      <c r="G9" s="112">
        <v>117.30387500000001</v>
      </c>
      <c r="H9" s="131">
        <f>D9+E9+F9*1.9+G9</f>
        <v>7100.3328328000016</v>
      </c>
      <c r="I9" s="104">
        <v>92.015419000001202</v>
      </c>
      <c r="J9" s="105">
        <v>123.94362600000113</v>
      </c>
      <c r="K9" s="105">
        <v>10.547122999999999</v>
      </c>
      <c r="L9" s="105">
        <v>1.7154010000000142</v>
      </c>
      <c r="M9" s="138">
        <f>I9+J9+K9*1.9+L9</f>
        <v>237.71397970000234</v>
      </c>
    </row>
    <row r="10" spans="1:13" ht="30" customHeight="1" x14ac:dyDescent="0.25">
      <c r="A10" s="514" t="s">
        <v>373</v>
      </c>
      <c r="B10" s="152">
        <v>1</v>
      </c>
      <c r="C10" s="10" t="s">
        <v>507</v>
      </c>
      <c r="D10" s="113">
        <v>570.08415799999784</v>
      </c>
      <c r="E10" s="114">
        <v>1184.6092579999995</v>
      </c>
      <c r="F10" s="114">
        <v>85.388221999999956</v>
      </c>
      <c r="G10" s="114">
        <v>19.718085999999971</v>
      </c>
      <c r="H10" s="132">
        <f t="shared" ref="H10:H12" si="0">D10+E10+F10*1.9+G10</f>
        <v>1936.6491237999971</v>
      </c>
      <c r="I10" s="106">
        <v>2.457935999998881</v>
      </c>
      <c r="J10" s="107">
        <v>-93.796794000000318</v>
      </c>
      <c r="K10" s="107">
        <v>-2.496503999999959</v>
      </c>
      <c r="L10" s="107">
        <v>-0.34545700000003876</v>
      </c>
      <c r="M10" s="139">
        <f>I10+J10+K10*1.9+L10</f>
        <v>-96.427672600001401</v>
      </c>
    </row>
    <row r="11" spans="1:13" ht="15.75" x14ac:dyDescent="0.25">
      <c r="A11" s="515"/>
      <c r="B11" s="153">
        <v>2</v>
      </c>
      <c r="C11" s="11" t="s">
        <v>508</v>
      </c>
      <c r="D11" s="115">
        <v>388.33268100000004</v>
      </c>
      <c r="E11" s="116">
        <v>144.326144</v>
      </c>
      <c r="F11" s="116">
        <v>13.189798999999997</v>
      </c>
      <c r="G11" s="116">
        <v>1.0298320000000001</v>
      </c>
      <c r="H11" s="133">
        <f t="shared" si="0"/>
        <v>558.74927509999998</v>
      </c>
      <c r="I11" s="104">
        <v>1.2051510000000007</v>
      </c>
      <c r="J11" s="105">
        <v>-2.8477630000000147</v>
      </c>
      <c r="K11" s="105">
        <v>0.26237499999999692</v>
      </c>
      <c r="L11" s="105">
        <v>-1.1961579999999998</v>
      </c>
      <c r="M11" s="138">
        <f>I11+J11+K11*1.9+L11</f>
        <v>-2.3402575000000194</v>
      </c>
    </row>
    <row r="12" spans="1:13" ht="15.75" x14ac:dyDescent="0.25">
      <c r="A12" s="516"/>
      <c r="B12" s="152" t="s">
        <v>5</v>
      </c>
      <c r="C12" s="340" t="s">
        <v>509</v>
      </c>
      <c r="D12" s="117">
        <v>172.68284899999998</v>
      </c>
      <c r="E12" s="112">
        <v>400.12714399999999</v>
      </c>
      <c r="F12" s="112">
        <v>10.908027999999998</v>
      </c>
      <c r="G12" s="112">
        <v>0</v>
      </c>
      <c r="H12" s="134">
        <f t="shared" si="0"/>
        <v>593.53524619999996</v>
      </c>
      <c r="I12" s="108">
        <v>136.43742899999998</v>
      </c>
      <c r="J12" s="109">
        <v>43.460749999999962</v>
      </c>
      <c r="K12" s="109">
        <v>-0.46295500000000089</v>
      </c>
      <c r="L12" s="109">
        <v>-0.39900000000000002</v>
      </c>
      <c r="M12" s="140">
        <f>I12+J12+K12*1.9+L12</f>
        <v>178.61956449999994</v>
      </c>
    </row>
    <row r="13" spans="1:13" ht="15.75" x14ac:dyDescent="0.25">
      <c r="A13" s="160"/>
      <c r="B13" s="154"/>
      <c r="C13" s="12" t="s">
        <v>375</v>
      </c>
      <c r="D13" s="118">
        <f>SUM(D10:D12)</f>
        <v>1131.099687999998</v>
      </c>
      <c r="E13" s="118">
        <f t="shared" ref="E13:G13" si="1">SUM(E10:E12)</f>
        <v>1729.0625459999997</v>
      </c>
      <c r="F13" s="118">
        <f t="shared" si="1"/>
        <v>109.48604899999995</v>
      </c>
      <c r="G13" s="118">
        <f t="shared" si="1"/>
        <v>20.74791799999997</v>
      </c>
      <c r="H13" s="131">
        <f t="shared" ref="H13:M13" si="2">SUM(H10:H12)</f>
        <v>3088.9336450999972</v>
      </c>
      <c r="I13" s="104">
        <f t="shared" si="2"/>
        <v>140.10051599999886</v>
      </c>
      <c r="J13" s="105">
        <f t="shared" si="2"/>
        <v>-53.183807000000371</v>
      </c>
      <c r="K13" s="105">
        <f t="shared" si="2"/>
        <v>-2.697083999999963</v>
      </c>
      <c r="L13" s="105">
        <f t="shared" si="2"/>
        <v>-1.9406150000000386</v>
      </c>
      <c r="M13" s="138">
        <f t="shared" si="2"/>
        <v>79.851634399998517</v>
      </c>
    </row>
    <row r="14" spans="1:13" ht="28.5" customHeight="1" x14ac:dyDescent="0.25">
      <c r="A14" s="514" t="s">
        <v>372</v>
      </c>
      <c r="B14" s="152">
        <v>4</v>
      </c>
      <c r="C14" s="416" t="s">
        <v>510</v>
      </c>
      <c r="D14" s="113">
        <v>174.02183900000003</v>
      </c>
      <c r="E14" s="114">
        <v>115.02805000000002</v>
      </c>
      <c r="F14" s="114">
        <v>11.480823999999998</v>
      </c>
      <c r="G14" s="114">
        <v>1.8185500000000001</v>
      </c>
      <c r="H14" s="132">
        <f>D14+E14+F14*1.9+G14</f>
        <v>312.68200460000008</v>
      </c>
      <c r="I14" s="106">
        <v>-34.367918473999907</v>
      </c>
      <c r="J14" s="107">
        <v>-14.114534979999988</v>
      </c>
      <c r="K14" s="107">
        <v>4.486132499999762E-2</v>
      </c>
      <c r="L14" s="107">
        <v>-0.44181845499999994</v>
      </c>
      <c r="M14" s="139">
        <f>I14+J14+K14*1.9+L14</f>
        <v>-48.839035391499905</v>
      </c>
    </row>
    <row r="15" spans="1:13" ht="26.25" x14ac:dyDescent="0.25">
      <c r="A15" s="515"/>
      <c r="B15" s="152">
        <v>5</v>
      </c>
      <c r="C15" s="340" t="s">
        <v>617</v>
      </c>
      <c r="D15" s="115">
        <v>139.58483699999999</v>
      </c>
      <c r="E15" s="116">
        <v>121.87948999999998</v>
      </c>
      <c r="F15" s="116">
        <v>9.2084369999999982</v>
      </c>
      <c r="G15" s="116">
        <v>0.59986300000000004</v>
      </c>
      <c r="H15" s="133">
        <f t="shared" ref="H15:H24" si="3">D15+E15+F15*1.9+G15</f>
        <v>279.56022029999997</v>
      </c>
      <c r="I15" s="104">
        <v>7.8979399999999771</v>
      </c>
      <c r="J15" s="105">
        <v>6.2729730000000217</v>
      </c>
      <c r="K15" s="105">
        <v>-0.25533900000000287</v>
      </c>
      <c r="L15" s="105">
        <v>0.17565700000000001</v>
      </c>
      <c r="M15" s="138">
        <f>I15+J15+K15*1.9+L15</f>
        <v>13.861425899999993</v>
      </c>
    </row>
    <row r="16" spans="1:13" ht="26.25" x14ac:dyDescent="0.25">
      <c r="A16" s="515"/>
      <c r="B16" s="152" t="s">
        <v>6</v>
      </c>
      <c r="C16" s="340" t="s">
        <v>511</v>
      </c>
      <c r="D16" s="115">
        <v>24.593899</v>
      </c>
      <c r="E16" s="116">
        <v>4.4090229999999995</v>
      </c>
      <c r="F16" s="116">
        <v>0.159692</v>
      </c>
      <c r="G16" s="116">
        <v>0</v>
      </c>
      <c r="H16" s="133">
        <f t="shared" si="3"/>
        <v>29.306336799999997</v>
      </c>
      <c r="I16" s="104">
        <v>14.168899</v>
      </c>
      <c r="J16" s="105">
        <v>2.8318229999999995</v>
      </c>
      <c r="K16" s="105">
        <v>-1.8307999999999991E-2</v>
      </c>
      <c r="L16" s="105">
        <v>0</v>
      </c>
      <c r="M16" s="138">
        <f>I16+J16+K16*1.9+L16</f>
        <v>16.965936799999998</v>
      </c>
    </row>
    <row r="17" spans="1:13" ht="26.25" x14ac:dyDescent="0.25">
      <c r="A17" s="515"/>
      <c r="B17" s="151" t="s">
        <v>7</v>
      </c>
      <c r="C17" s="340" t="s">
        <v>613</v>
      </c>
      <c r="D17" s="117">
        <v>130</v>
      </c>
      <c r="E17" s="112">
        <v>70</v>
      </c>
      <c r="F17" s="112"/>
      <c r="G17" s="112"/>
      <c r="H17" s="134">
        <f t="shared" si="3"/>
        <v>200</v>
      </c>
      <c r="I17" s="104">
        <v>-15</v>
      </c>
      <c r="J17" s="105">
        <v>10</v>
      </c>
      <c r="K17" s="105">
        <v>0</v>
      </c>
      <c r="L17" s="105">
        <v>0</v>
      </c>
      <c r="M17" s="138">
        <f>I17+J17+K17*1.9+L17</f>
        <v>-5</v>
      </c>
    </row>
    <row r="18" spans="1:13" ht="26.25" x14ac:dyDescent="0.25">
      <c r="A18" s="515"/>
      <c r="B18" s="155"/>
      <c r="C18" s="341" t="s">
        <v>412</v>
      </c>
      <c r="D18" s="118">
        <f t="shared" ref="D18:M18" si="4">SUM(D14:D17)</f>
        <v>468.20057500000001</v>
      </c>
      <c r="E18" s="118">
        <f t="shared" si="4"/>
        <v>311.31656299999997</v>
      </c>
      <c r="F18" s="118">
        <f t="shared" si="4"/>
        <v>20.848952999999995</v>
      </c>
      <c r="G18" s="118">
        <f t="shared" si="4"/>
        <v>2.4184130000000001</v>
      </c>
      <c r="H18" s="135">
        <f t="shared" si="4"/>
        <v>821.54856170000016</v>
      </c>
      <c r="I18" s="110">
        <f t="shared" si="4"/>
        <v>-27.301079473999931</v>
      </c>
      <c r="J18" s="111">
        <f t="shared" si="4"/>
        <v>4.9902610200000339</v>
      </c>
      <c r="K18" s="111">
        <f t="shared" si="4"/>
        <v>-0.22878567500000524</v>
      </c>
      <c r="L18" s="111">
        <f t="shared" si="4"/>
        <v>-0.26616145499999994</v>
      </c>
      <c r="M18" s="141">
        <f t="shared" si="4"/>
        <v>-23.011672691499914</v>
      </c>
    </row>
    <row r="19" spans="1:13" ht="15.75" x14ac:dyDescent="0.25">
      <c r="A19" s="515"/>
      <c r="B19" s="156"/>
      <c r="C19" s="13" t="s">
        <v>376</v>
      </c>
      <c r="D19" s="115"/>
      <c r="E19" s="116"/>
      <c r="F19" s="116"/>
      <c r="G19" s="116"/>
      <c r="H19" s="133"/>
      <c r="I19" s="106" t="s">
        <v>66</v>
      </c>
      <c r="J19" s="107"/>
      <c r="K19" s="107"/>
      <c r="L19" s="107"/>
      <c r="M19" s="139"/>
    </row>
    <row r="20" spans="1:13" ht="25.5" x14ac:dyDescent="0.25">
      <c r="A20" s="515"/>
      <c r="B20" s="152">
        <v>4</v>
      </c>
      <c r="C20" s="416" t="s">
        <v>510</v>
      </c>
      <c r="D20" s="115">
        <v>103.34404710100002</v>
      </c>
      <c r="E20" s="116">
        <v>85.885631715999992</v>
      </c>
      <c r="F20" s="116">
        <v>10.152993055</v>
      </c>
      <c r="G20" s="116">
        <v>0.379</v>
      </c>
      <c r="H20" s="133">
        <f>D20+E20+F20*1.9+G20</f>
        <v>208.89936562149998</v>
      </c>
      <c r="I20" s="104">
        <v>-47.633966898999958</v>
      </c>
      <c r="J20" s="105">
        <v>41.304440715999988</v>
      </c>
      <c r="K20" s="105">
        <v>6.899291055</v>
      </c>
      <c r="L20" s="105">
        <v>-0.11299999999999999</v>
      </c>
      <c r="M20" s="138">
        <f>I20+J20+K20*1.9+L20</f>
        <v>6.6661268215000291</v>
      </c>
    </row>
    <row r="21" spans="1:13" ht="26.25" x14ac:dyDescent="0.25">
      <c r="A21" s="515"/>
      <c r="B21" s="152">
        <v>5</v>
      </c>
      <c r="C21" s="340" t="s">
        <v>617</v>
      </c>
      <c r="D21" s="115">
        <v>124.44409554000001</v>
      </c>
      <c r="E21" s="116">
        <v>105.40192260400002</v>
      </c>
      <c r="F21" s="116">
        <v>3.1985885549999997</v>
      </c>
      <c r="G21" s="116">
        <v>0.83639423999999996</v>
      </c>
      <c r="H21" s="133">
        <f>D21+E21+F21*1.9+G21</f>
        <v>236.75973063850003</v>
      </c>
      <c r="I21" s="104">
        <v>-57.045276460000025</v>
      </c>
      <c r="J21" s="105">
        <v>-39.043064395999977</v>
      </c>
      <c r="K21" s="105">
        <v>-6.3737444450000025</v>
      </c>
      <c r="L21" s="105">
        <v>0.42639423999999992</v>
      </c>
      <c r="M21" s="138">
        <f t="shared" ref="M21:M22" si="5">I21+J21+K21*1.9+L21</f>
        <v>-107.77206106150001</v>
      </c>
    </row>
    <row r="22" spans="1:13" ht="26.25" x14ac:dyDescent="0.25">
      <c r="A22" s="516"/>
      <c r="B22" s="151" t="s">
        <v>6</v>
      </c>
      <c r="C22" s="340" t="s">
        <v>511</v>
      </c>
      <c r="D22" s="117">
        <v>47.182741289447144</v>
      </c>
      <c r="E22" s="112">
        <v>102.15605040824634</v>
      </c>
      <c r="F22" s="112">
        <v>1.866004177</v>
      </c>
      <c r="G22" s="112">
        <v>0.67999999999999994</v>
      </c>
      <c r="H22" s="134">
        <f>D22+E22+F22*1.9+G22</f>
        <v>153.5641996339935</v>
      </c>
      <c r="I22" s="108">
        <v>12.27754428944715</v>
      </c>
      <c r="J22" s="109">
        <v>-8.3061165917536783</v>
      </c>
      <c r="K22" s="109">
        <v>0.37825017699999997</v>
      </c>
      <c r="L22" s="109">
        <v>-1.8527000000000002</v>
      </c>
      <c r="M22" s="138">
        <f t="shared" si="5"/>
        <v>2.8374030339934704</v>
      </c>
    </row>
    <row r="23" spans="1:13" ht="26.25" x14ac:dyDescent="0.25">
      <c r="A23" s="160"/>
      <c r="B23" s="155"/>
      <c r="C23" s="341" t="s">
        <v>413</v>
      </c>
      <c r="D23" s="118">
        <f t="shared" ref="D23:M23" si="6">SUM(D20:D22)</f>
        <v>274.9708839304472</v>
      </c>
      <c r="E23" s="118">
        <f t="shared" si="6"/>
        <v>293.44360472824638</v>
      </c>
      <c r="F23" s="118">
        <f t="shared" si="6"/>
        <v>15.217585787000001</v>
      </c>
      <c r="G23" s="118">
        <f t="shared" si="6"/>
        <v>1.8953942399999999</v>
      </c>
      <c r="H23" s="135">
        <f t="shared" si="6"/>
        <v>599.22329589399351</v>
      </c>
      <c r="I23" s="110">
        <f t="shared" si="6"/>
        <v>-92.401699069552834</v>
      </c>
      <c r="J23" s="111">
        <f t="shared" si="6"/>
        <v>-6.0447402717536676</v>
      </c>
      <c r="K23" s="111">
        <f t="shared" si="6"/>
        <v>0.90379678699999744</v>
      </c>
      <c r="L23" s="111">
        <f t="shared" si="6"/>
        <v>-1.5393057600000004</v>
      </c>
      <c r="M23" s="141">
        <f t="shared" si="6"/>
        <v>-98.268531206006514</v>
      </c>
    </row>
    <row r="24" spans="1:13" ht="60.75" customHeight="1" x14ac:dyDescent="0.25">
      <c r="A24" s="343" t="s">
        <v>380</v>
      </c>
      <c r="B24" s="151" t="s">
        <v>8</v>
      </c>
      <c r="C24" s="347" t="s">
        <v>386</v>
      </c>
      <c r="D24" s="117">
        <v>1995</v>
      </c>
      <c r="E24" s="112">
        <v>1870</v>
      </c>
      <c r="F24" s="112"/>
      <c r="G24" s="112">
        <v>135</v>
      </c>
      <c r="H24" s="134">
        <f t="shared" si="3"/>
        <v>4000</v>
      </c>
      <c r="I24" s="108">
        <v>710</v>
      </c>
      <c r="J24" s="109">
        <v>405</v>
      </c>
      <c r="K24" s="109">
        <v>0</v>
      </c>
      <c r="L24" s="109">
        <v>15</v>
      </c>
      <c r="M24" s="140">
        <f>I24+J24+K24*1.9+L24</f>
        <v>1130</v>
      </c>
    </row>
    <row r="25" spans="1:13" s="147" customFormat="1" ht="15.75" x14ac:dyDescent="0.25">
      <c r="A25" s="159"/>
      <c r="B25" s="156"/>
      <c r="C25" s="14" t="s">
        <v>377</v>
      </c>
      <c r="D25" s="143">
        <f t="shared" ref="D25:M25" si="7">D9+D13+D18+D23+D24</f>
        <v>8130.7169149304473</v>
      </c>
      <c r="E25" s="144">
        <f t="shared" si="7"/>
        <v>6544.9010127282463</v>
      </c>
      <c r="F25" s="144">
        <f t="shared" si="7"/>
        <v>345.81831978700001</v>
      </c>
      <c r="G25" s="144">
        <f t="shared" si="7"/>
        <v>277.36560023999994</v>
      </c>
      <c r="H25" s="133">
        <f t="shared" si="7"/>
        <v>15610.038335493991</v>
      </c>
      <c r="I25" s="145">
        <f t="shared" si="7"/>
        <v>822.41315645644727</v>
      </c>
      <c r="J25" s="146">
        <f t="shared" si="7"/>
        <v>474.70533974824713</v>
      </c>
      <c r="K25" s="146">
        <f t="shared" si="7"/>
        <v>8.5250501120000273</v>
      </c>
      <c r="L25" s="146">
        <f t="shared" si="7"/>
        <v>12.969318784999976</v>
      </c>
      <c r="M25" s="139">
        <f t="shared" si="7"/>
        <v>1326.2854102024944</v>
      </c>
    </row>
    <row r="26" spans="1:13" ht="27" thickBot="1" x14ac:dyDescent="0.3">
      <c r="A26" s="161"/>
      <c r="B26" s="157"/>
      <c r="C26" s="342" t="s">
        <v>379</v>
      </c>
      <c r="D26" s="119">
        <f t="shared" ref="D26:M26" si="8">D25-D9</f>
        <v>3869.2711469304459</v>
      </c>
      <c r="E26" s="120">
        <f t="shared" si="8"/>
        <v>4203.8227137282456</v>
      </c>
      <c r="F26" s="120">
        <f t="shared" si="8"/>
        <v>145.55258778699996</v>
      </c>
      <c r="G26" s="120">
        <f t="shared" si="8"/>
        <v>160.06172523999993</v>
      </c>
      <c r="H26" s="136">
        <f t="shared" si="8"/>
        <v>8509.7055026939888</v>
      </c>
      <c r="I26" s="129">
        <f t="shared" si="8"/>
        <v>730.39773745644607</v>
      </c>
      <c r="J26" s="130">
        <f t="shared" si="8"/>
        <v>350.761713748246</v>
      </c>
      <c r="K26" s="130">
        <f t="shared" si="8"/>
        <v>-2.0220728879999719</v>
      </c>
      <c r="L26" s="130">
        <f t="shared" si="8"/>
        <v>11.253917784999961</v>
      </c>
      <c r="M26" s="142">
        <f t="shared" si="8"/>
        <v>1088.5714305024921</v>
      </c>
    </row>
    <row r="27" spans="1:13" x14ac:dyDescent="0.25">
      <c r="A27" s="100" t="s">
        <v>385</v>
      </c>
    </row>
    <row r="28" spans="1:13" ht="21" x14ac:dyDescent="0.35">
      <c r="E28" s="15"/>
      <c r="F28" s="15"/>
      <c r="G28" s="15"/>
      <c r="H28" s="15"/>
    </row>
    <row r="32" spans="1:13" x14ac:dyDescent="0.25">
      <c r="C32" s="99"/>
      <c r="D32" s="99"/>
      <c r="E32" s="99"/>
      <c r="F32" s="99"/>
    </row>
    <row r="33" spans="3:7" x14ac:dyDescent="0.25">
      <c r="C33" s="98"/>
      <c r="D33" s="162"/>
      <c r="E33" s="98"/>
      <c r="F33" s="98"/>
    </row>
    <row r="34" spans="3:7" x14ac:dyDescent="0.25">
      <c r="D34" s="100"/>
    </row>
    <row r="35" spans="3:7" x14ac:dyDescent="0.25">
      <c r="D35" s="100"/>
    </row>
    <row r="36" spans="3:7" x14ac:dyDescent="0.25">
      <c r="C36" s="99"/>
      <c r="D36" s="164"/>
      <c r="E36" s="163"/>
      <c r="F36" s="99"/>
      <c r="G36" s="100"/>
    </row>
  </sheetData>
  <mergeCells count="4">
    <mergeCell ref="A14:A22"/>
    <mergeCell ref="A10:A12"/>
    <mergeCell ref="D5:H5"/>
    <mergeCell ref="I5:M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workbookViewId="0">
      <selection activeCell="B1" sqref="B1"/>
    </sheetView>
  </sheetViews>
  <sheetFormatPr baseColWidth="10" defaultColWidth="11.42578125" defaultRowHeight="12" x14ac:dyDescent="0.2"/>
  <cols>
    <col min="1" max="1" width="11.42578125" style="51"/>
    <col min="2" max="2" width="17.5703125" style="51" bestFit="1" customWidth="1"/>
    <col min="3" max="3" width="11.42578125" style="51" customWidth="1"/>
    <col min="4" max="4" width="11.42578125" style="51"/>
    <col min="5" max="5" width="41" style="51" customWidth="1"/>
    <col min="6" max="6" width="21.5703125" style="51" customWidth="1"/>
    <col min="7" max="16384" width="11.42578125" style="51"/>
  </cols>
  <sheetData>
    <row r="1" spans="2:9" ht="15.75" x14ac:dyDescent="0.25">
      <c r="B1" s="263" t="s">
        <v>182</v>
      </c>
    </row>
    <row r="2" spans="2:9" ht="15" x14ac:dyDescent="0.2">
      <c r="B2" s="264" t="s">
        <v>183</v>
      </c>
    </row>
    <row r="3" spans="2:9" ht="12.75" thickBot="1" x14ac:dyDescent="0.25"/>
    <row r="4" spans="2:9" s="73" customFormat="1" ht="24" x14ac:dyDescent="0.2">
      <c r="B4" s="206" t="s">
        <v>9</v>
      </c>
      <c r="C4" s="207" t="s">
        <v>140</v>
      </c>
      <c r="D4" s="20" t="s">
        <v>102</v>
      </c>
      <c r="E4" s="20" t="s">
        <v>691</v>
      </c>
      <c r="F4" s="208" t="s">
        <v>141</v>
      </c>
    </row>
    <row r="5" spans="2:9" s="73" customFormat="1" ht="14.25" thickBot="1" x14ac:dyDescent="0.25">
      <c r="B5" s="209"/>
      <c r="C5" s="210" t="s">
        <v>142</v>
      </c>
      <c r="D5" s="54"/>
      <c r="E5" s="54"/>
      <c r="F5" s="211" t="s">
        <v>143</v>
      </c>
    </row>
    <row r="6" spans="2:9" s="73" customFormat="1" ht="13.5" x14ac:dyDescent="0.2">
      <c r="B6" s="212" t="s">
        <v>419</v>
      </c>
      <c r="C6" s="213">
        <v>55.03</v>
      </c>
      <c r="D6" s="214">
        <v>1997</v>
      </c>
      <c r="E6" s="215" t="s">
        <v>144</v>
      </c>
      <c r="F6" s="216">
        <v>218</v>
      </c>
      <c r="I6" s="51"/>
    </row>
    <row r="7" spans="2:9" s="73" customFormat="1" x14ac:dyDescent="0.2">
      <c r="B7" s="217" t="s">
        <v>28</v>
      </c>
      <c r="C7" s="218">
        <v>12.163</v>
      </c>
      <c r="D7" s="219">
        <v>1990</v>
      </c>
      <c r="E7" s="220" t="s">
        <v>144</v>
      </c>
      <c r="F7" s="221" t="s">
        <v>145</v>
      </c>
      <c r="I7" s="51"/>
    </row>
    <row r="8" spans="2:9" s="73" customFormat="1" x14ac:dyDescent="0.2">
      <c r="B8" s="217" t="s">
        <v>29</v>
      </c>
      <c r="C8" s="218">
        <v>59.13</v>
      </c>
      <c r="D8" s="219">
        <v>1998</v>
      </c>
      <c r="E8" s="220" t="s">
        <v>562</v>
      </c>
      <c r="F8" s="221">
        <v>203</v>
      </c>
      <c r="H8" s="72"/>
      <c r="I8" s="51"/>
    </row>
    <row r="9" spans="2:9" s="73" customFormat="1" x14ac:dyDescent="0.2">
      <c r="B9" s="217" t="s">
        <v>352</v>
      </c>
      <c r="C9" s="218">
        <v>1.73</v>
      </c>
      <c r="D9" s="219">
        <v>2010</v>
      </c>
      <c r="E9" s="220" t="s">
        <v>163</v>
      </c>
      <c r="F9" s="221" t="s">
        <v>345</v>
      </c>
      <c r="H9" s="72"/>
      <c r="I9" s="51"/>
    </row>
    <row r="10" spans="2:9" x14ac:dyDescent="0.2">
      <c r="B10" s="217" t="s">
        <v>30</v>
      </c>
      <c r="C10" s="218">
        <v>85.44</v>
      </c>
      <c r="D10" s="219">
        <v>1967</v>
      </c>
      <c r="E10" s="220" t="s">
        <v>729</v>
      </c>
      <c r="F10" s="222" t="s">
        <v>146</v>
      </c>
      <c r="H10" s="59"/>
    </row>
    <row r="11" spans="2:9" ht="13.5" x14ac:dyDescent="0.2">
      <c r="B11" s="217" t="s">
        <v>719</v>
      </c>
      <c r="C11" s="218">
        <v>11.641</v>
      </c>
      <c r="D11" s="219">
        <v>2013</v>
      </c>
      <c r="E11" s="220" t="s">
        <v>144</v>
      </c>
      <c r="F11" s="222">
        <v>348</v>
      </c>
      <c r="H11" s="59"/>
    </row>
    <row r="12" spans="2:9" x14ac:dyDescent="0.2">
      <c r="B12" s="217" t="s">
        <v>31</v>
      </c>
      <c r="C12" s="218">
        <v>0.88900000000000001</v>
      </c>
      <c r="D12" s="219">
        <v>1989</v>
      </c>
      <c r="E12" s="220" t="s">
        <v>498</v>
      </c>
      <c r="F12" s="221" t="s">
        <v>31</v>
      </c>
      <c r="H12" s="59"/>
    </row>
    <row r="13" spans="2:9" x14ac:dyDescent="0.2">
      <c r="B13" s="217" t="s">
        <v>32</v>
      </c>
      <c r="C13" s="218">
        <v>70.38300000000001</v>
      </c>
      <c r="D13" s="219">
        <v>1980</v>
      </c>
      <c r="E13" s="220" t="s">
        <v>422</v>
      </c>
      <c r="F13" s="221" t="s">
        <v>32</v>
      </c>
      <c r="H13" s="59"/>
    </row>
    <row r="14" spans="2:9" x14ac:dyDescent="0.2">
      <c r="B14" s="217" t="s">
        <v>353</v>
      </c>
      <c r="C14" s="218">
        <v>0.81</v>
      </c>
      <c r="D14" s="219">
        <v>1992</v>
      </c>
      <c r="E14" s="220" t="s">
        <v>346</v>
      </c>
      <c r="F14" s="221">
        <v>148</v>
      </c>
      <c r="H14" s="59"/>
    </row>
    <row r="15" spans="2:9" x14ac:dyDescent="0.2">
      <c r="B15" s="217" t="s">
        <v>560</v>
      </c>
      <c r="C15" s="218">
        <v>1.44</v>
      </c>
      <c r="D15" s="219">
        <v>2005</v>
      </c>
      <c r="E15" s="220" t="s">
        <v>144</v>
      </c>
      <c r="F15" s="221" t="s">
        <v>578</v>
      </c>
      <c r="H15" s="59"/>
    </row>
    <row r="16" spans="2:9" x14ac:dyDescent="0.2">
      <c r="B16" s="217" t="s">
        <v>393</v>
      </c>
      <c r="C16" s="218">
        <v>3.37</v>
      </c>
      <c r="D16" s="219">
        <v>2009</v>
      </c>
      <c r="E16" s="220" t="s">
        <v>562</v>
      </c>
      <c r="F16" s="221">
        <v>340</v>
      </c>
      <c r="H16" s="59"/>
    </row>
    <row r="17" spans="2:8" x14ac:dyDescent="0.2">
      <c r="B17" s="217" t="s">
        <v>33</v>
      </c>
      <c r="C17" s="218">
        <v>150.20599999999999</v>
      </c>
      <c r="D17" s="219">
        <v>1984</v>
      </c>
      <c r="E17" s="220" t="s">
        <v>147</v>
      </c>
      <c r="F17" s="222" t="s">
        <v>148</v>
      </c>
      <c r="H17" s="59"/>
    </row>
    <row r="18" spans="2:8" ht="13.5" x14ac:dyDescent="0.2">
      <c r="B18" s="217" t="s">
        <v>718</v>
      </c>
      <c r="C18" s="218">
        <v>18.785999999999998</v>
      </c>
      <c r="D18" s="219">
        <v>2010</v>
      </c>
      <c r="E18" s="220" t="s">
        <v>724</v>
      </c>
      <c r="F18" s="222">
        <v>435</v>
      </c>
      <c r="H18" s="59"/>
    </row>
    <row r="19" spans="2:8" x14ac:dyDescent="0.2">
      <c r="B19" s="217" t="s">
        <v>394</v>
      </c>
      <c r="C19" s="218">
        <v>36.329000000000001</v>
      </c>
      <c r="D19" s="219">
        <v>2007</v>
      </c>
      <c r="E19" s="220" t="s">
        <v>346</v>
      </c>
      <c r="F19" s="222">
        <v>338</v>
      </c>
      <c r="H19" s="59"/>
    </row>
    <row r="20" spans="2:8" x14ac:dyDescent="0.2">
      <c r="B20" s="217" t="s">
        <v>34</v>
      </c>
      <c r="C20" s="218">
        <v>736.25400000000002</v>
      </c>
      <c r="D20" s="219">
        <v>1969</v>
      </c>
      <c r="E20" s="220" t="s">
        <v>149</v>
      </c>
      <c r="F20" s="222" t="s">
        <v>150</v>
      </c>
      <c r="H20" s="59"/>
    </row>
    <row r="21" spans="2:8" x14ac:dyDescent="0.2">
      <c r="B21" s="217" t="s">
        <v>35</v>
      </c>
      <c r="C21" s="218">
        <v>188.60300000000001</v>
      </c>
      <c r="D21" s="219">
        <v>1970</v>
      </c>
      <c r="E21" s="220" t="s">
        <v>149</v>
      </c>
      <c r="F21" s="222" t="s">
        <v>150</v>
      </c>
      <c r="H21" s="59"/>
    </row>
    <row r="22" spans="2:8" x14ac:dyDescent="0.2">
      <c r="B22" s="217" t="s">
        <v>36</v>
      </c>
      <c r="C22" s="218">
        <v>19.006</v>
      </c>
      <c r="D22" s="219">
        <v>1988</v>
      </c>
      <c r="E22" s="220" t="s">
        <v>149</v>
      </c>
      <c r="F22" s="222" t="s">
        <v>150</v>
      </c>
      <c r="H22" s="59"/>
    </row>
    <row r="23" spans="2:8" x14ac:dyDescent="0.2">
      <c r="B23" s="217" t="s">
        <v>37</v>
      </c>
      <c r="C23" s="218">
        <v>0.36</v>
      </c>
      <c r="D23" s="219">
        <v>1991</v>
      </c>
      <c r="E23" s="220" t="s">
        <v>608</v>
      </c>
      <c r="F23" s="221" t="s">
        <v>37</v>
      </c>
      <c r="H23" s="59"/>
    </row>
    <row r="24" spans="2:8" x14ac:dyDescent="0.2">
      <c r="B24" s="217" t="s">
        <v>477</v>
      </c>
      <c r="C24" s="218">
        <v>9.9999999999999992E-2</v>
      </c>
      <c r="D24" s="219">
        <v>1974</v>
      </c>
      <c r="E24" s="220" t="s">
        <v>730</v>
      </c>
      <c r="F24" s="221" t="s">
        <v>477</v>
      </c>
      <c r="H24" s="59"/>
    </row>
    <row r="25" spans="2:8" x14ac:dyDescent="0.2">
      <c r="B25" s="217" t="s">
        <v>38</v>
      </c>
      <c r="C25" s="218">
        <v>53.332999999999998</v>
      </c>
      <c r="D25" s="219">
        <v>1990</v>
      </c>
      <c r="E25" s="220" t="s">
        <v>144</v>
      </c>
      <c r="F25" s="222" t="s">
        <v>151</v>
      </c>
      <c r="H25" s="59"/>
    </row>
    <row r="26" spans="2:8" x14ac:dyDescent="0.2">
      <c r="B26" s="217" t="s">
        <v>417</v>
      </c>
      <c r="C26" s="218">
        <v>0.71</v>
      </c>
      <c r="D26" s="219">
        <v>2007</v>
      </c>
      <c r="E26" s="220" t="s">
        <v>144</v>
      </c>
      <c r="F26" s="222" t="s">
        <v>417</v>
      </c>
      <c r="H26" s="59"/>
    </row>
    <row r="27" spans="2:8" x14ac:dyDescent="0.2">
      <c r="B27" s="217" t="s">
        <v>128</v>
      </c>
      <c r="C27" s="218">
        <v>0.76600000000000001</v>
      </c>
      <c r="D27" s="219">
        <v>1985</v>
      </c>
      <c r="E27" s="220" t="s">
        <v>147</v>
      </c>
      <c r="F27" s="221">
        <v>292</v>
      </c>
      <c r="H27" s="59"/>
    </row>
    <row r="28" spans="2:8" x14ac:dyDescent="0.2">
      <c r="B28" s="217" t="s">
        <v>39</v>
      </c>
      <c r="C28" s="218">
        <v>4.2409999999999997</v>
      </c>
      <c r="D28" s="219">
        <v>2004</v>
      </c>
      <c r="E28" s="220" t="s">
        <v>144</v>
      </c>
      <c r="F28" s="221" t="s">
        <v>39</v>
      </c>
      <c r="H28" s="59"/>
    </row>
    <row r="29" spans="2:8" x14ac:dyDescent="0.2">
      <c r="B29" s="217" t="s">
        <v>420</v>
      </c>
      <c r="C29" s="218">
        <v>34.686</v>
      </c>
      <c r="D29" s="219">
        <v>1978</v>
      </c>
      <c r="E29" s="220" t="s">
        <v>144</v>
      </c>
      <c r="F29" s="221" t="s">
        <v>420</v>
      </c>
      <c r="H29" s="59"/>
    </row>
    <row r="30" spans="2:8" x14ac:dyDescent="0.2">
      <c r="B30" s="217" t="s">
        <v>40</v>
      </c>
      <c r="C30" s="218">
        <v>66.808999999999997</v>
      </c>
      <c r="D30" s="219">
        <v>1989</v>
      </c>
      <c r="E30" s="220" t="s">
        <v>499</v>
      </c>
      <c r="F30" s="221">
        <v>153</v>
      </c>
      <c r="H30" s="59"/>
    </row>
    <row r="31" spans="2:8" x14ac:dyDescent="0.2">
      <c r="B31" s="217" t="s">
        <v>129</v>
      </c>
      <c r="C31" s="218">
        <v>31.56</v>
      </c>
      <c r="D31" s="219">
        <v>2000</v>
      </c>
      <c r="E31" s="220" t="s">
        <v>152</v>
      </c>
      <c r="F31" s="221">
        <v>229</v>
      </c>
      <c r="H31" s="59"/>
    </row>
    <row r="32" spans="2:8" x14ac:dyDescent="0.2">
      <c r="B32" s="217" t="s">
        <v>42</v>
      </c>
      <c r="C32" s="218">
        <v>147.94</v>
      </c>
      <c r="D32" s="219">
        <v>1991</v>
      </c>
      <c r="E32" s="220" t="s">
        <v>144</v>
      </c>
      <c r="F32" s="221" t="s">
        <v>42</v>
      </c>
      <c r="H32" s="59"/>
    </row>
    <row r="33" spans="2:8" x14ac:dyDescent="0.2">
      <c r="B33" s="217" t="s">
        <v>130</v>
      </c>
      <c r="C33" s="218">
        <v>29.555</v>
      </c>
      <c r="D33" s="219">
        <v>1975</v>
      </c>
      <c r="E33" s="220" t="s">
        <v>144</v>
      </c>
      <c r="F33" s="222" t="s">
        <v>153</v>
      </c>
      <c r="H33" s="76"/>
    </row>
    <row r="34" spans="2:8" x14ac:dyDescent="0.2">
      <c r="B34" s="217" t="s">
        <v>43</v>
      </c>
      <c r="C34" s="218">
        <v>408.22699999999998</v>
      </c>
      <c r="D34" s="219">
        <v>1978</v>
      </c>
      <c r="E34" s="220" t="s">
        <v>144</v>
      </c>
      <c r="F34" s="222" t="s">
        <v>154</v>
      </c>
      <c r="H34" s="59"/>
    </row>
    <row r="35" spans="2:8" x14ac:dyDescent="0.2">
      <c r="B35" s="217" t="s">
        <v>44</v>
      </c>
      <c r="C35" s="218">
        <v>171.124</v>
      </c>
      <c r="D35" s="219">
        <v>1978</v>
      </c>
      <c r="E35" s="220" t="s">
        <v>144</v>
      </c>
      <c r="F35" s="222" t="s">
        <v>154</v>
      </c>
      <c r="H35" s="59"/>
    </row>
    <row r="36" spans="2:8" x14ac:dyDescent="0.2">
      <c r="B36" s="217" t="s">
        <v>45</v>
      </c>
      <c r="C36" s="218">
        <v>24.71</v>
      </c>
      <c r="D36" s="219">
        <v>1982</v>
      </c>
      <c r="E36" s="220" t="s">
        <v>144</v>
      </c>
      <c r="F36" s="222" t="s">
        <v>155</v>
      </c>
      <c r="H36" s="59"/>
    </row>
    <row r="37" spans="2:8" x14ac:dyDescent="0.2">
      <c r="B37" s="217" t="s">
        <v>46</v>
      </c>
      <c r="C37" s="218">
        <v>46.08</v>
      </c>
      <c r="D37" s="219">
        <v>1980</v>
      </c>
      <c r="E37" s="220" t="s">
        <v>498</v>
      </c>
      <c r="F37" s="221" t="s">
        <v>156</v>
      </c>
      <c r="H37" s="59"/>
    </row>
    <row r="38" spans="2:8" ht="13.5" x14ac:dyDescent="0.2">
      <c r="B38" s="217" t="s">
        <v>466</v>
      </c>
      <c r="C38" s="218">
        <v>2.7829999999999999</v>
      </c>
      <c r="D38" s="219">
        <v>1997</v>
      </c>
      <c r="E38" s="220" t="s">
        <v>562</v>
      </c>
      <c r="F38" s="221" t="s">
        <v>465</v>
      </c>
      <c r="H38" s="59"/>
    </row>
    <row r="39" spans="2:8" x14ac:dyDescent="0.2">
      <c r="B39" s="217" t="s">
        <v>95</v>
      </c>
      <c r="C39" s="218">
        <v>246.01900000000001</v>
      </c>
      <c r="D39" s="219">
        <v>1985</v>
      </c>
      <c r="E39" s="220" t="s">
        <v>144</v>
      </c>
      <c r="F39" s="221" t="s">
        <v>95</v>
      </c>
      <c r="H39" s="59"/>
    </row>
    <row r="40" spans="2:8" x14ac:dyDescent="0.2">
      <c r="B40" s="217" t="s">
        <v>47</v>
      </c>
      <c r="C40" s="218">
        <v>52.92</v>
      </c>
      <c r="D40" s="219">
        <v>1972</v>
      </c>
      <c r="E40" s="220" t="s">
        <v>144</v>
      </c>
      <c r="F40" s="221" t="s">
        <v>47</v>
      </c>
      <c r="H40" s="59"/>
    </row>
    <row r="41" spans="2:8" x14ac:dyDescent="0.2">
      <c r="B41" s="217" t="s">
        <v>48</v>
      </c>
      <c r="C41" s="218">
        <v>12.794</v>
      </c>
      <c r="D41" s="219">
        <v>1974</v>
      </c>
      <c r="E41" s="220" t="s">
        <v>562</v>
      </c>
      <c r="F41" s="222" t="s">
        <v>157</v>
      </c>
      <c r="H41" s="59"/>
    </row>
    <row r="42" spans="2:8" x14ac:dyDescent="0.2">
      <c r="B42" s="217" t="s">
        <v>354</v>
      </c>
      <c r="C42" s="218">
        <v>4.58</v>
      </c>
      <c r="D42" s="219">
        <v>2009</v>
      </c>
      <c r="E42" s="220" t="s">
        <v>144</v>
      </c>
      <c r="F42" s="221">
        <v>348</v>
      </c>
      <c r="H42" s="59"/>
    </row>
    <row r="43" spans="2:8" x14ac:dyDescent="0.2">
      <c r="B43" s="217" t="s">
        <v>392</v>
      </c>
      <c r="C43" s="218">
        <v>9.9999999999999992E-2</v>
      </c>
      <c r="D43" s="219">
        <v>2008</v>
      </c>
      <c r="E43" s="220" t="s">
        <v>500</v>
      </c>
      <c r="F43" s="221" t="s">
        <v>392</v>
      </c>
      <c r="H43" s="59"/>
    </row>
    <row r="44" spans="2:8" x14ac:dyDescent="0.2">
      <c r="B44" s="217" t="s">
        <v>431</v>
      </c>
      <c r="C44" s="218">
        <v>27.045000000000002</v>
      </c>
      <c r="D44" s="219">
        <v>2008</v>
      </c>
      <c r="E44" s="220" t="s">
        <v>562</v>
      </c>
      <c r="F44" s="221" t="s">
        <v>431</v>
      </c>
      <c r="H44" s="59"/>
    </row>
    <row r="45" spans="2:8" ht="13.5" x14ac:dyDescent="0.2">
      <c r="B45" s="217" t="s">
        <v>483</v>
      </c>
      <c r="C45" s="218">
        <v>316.41899999999998</v>
      </c>
      <c r="D45" s="219">
        <v>2010</v>
      </c>
      <c r="E45" s="220" t="s">
        <v>144</v>
      </c>
      <c r="F45" s="221" t="s">
        <v>481</v>
      </c>
      <c r="H45" s="59"/>
    </row>
    <row r="46" spans="2:8" x14ac:dyDescent="0.2">
      <c r="B46" s="217" t="s">
        <v>355</v>
      </c>
      <c r="C46" s="218">
        <v>12.302</v>
      </c>
      <c r="D46" s="219">
        <v>2008</v>
      </c>
      <c r="E46" s="220" t="s">
        <v>147</v>
      </c>
      <c r="F46" s="221" t="s">
        <v>347</v>
      </c>
      <c r="H46" s="59"/>
    </row>
    <row r="47" spans="2:8" x14ac:dyDescent="0.2">
      <c r="B47" s="217" t="s">
        <v>51</v>
      </c>
      <c r="C47" s="218">
        <v>65.744</v>
      </c>
      <c r="D47" s="219">
        <v>1997</v>
      </c>
      <c r="E47" s="220" t="s">
        <v>144</v>
      </c>
      <c r="F47" s="221" t="s">
        <v>158</v>
      </c>
      <c r="H47" s="59"/>
    </row>
    <row r="48" spans="2:8" x14ac:dyDescent="0.2">
      <c r="B48" s="217" t="s">
        <v>52</v>
      </c>
      <c r="C48" s="218">
        <v>149.578</v>
      </c>
      <c r="D48" s="219">
        <v>1994</v>
      </c>
      <c r="E48" s="220" t="s">
        <v>144</v>
      </c>
      <c r="F48" s="221">
        <v>193</v>
      </c>
      <c r="H48" s="59"/>
    </row>
    <row r="49" spans="2:8" x14ac:dyDescent="0.2">
      <c r="B49" s="217" t="s">
        <v>503</v>
      </c>
      <c r="C49" s="218">
        <v>32.867000000000004</v>
      </c>
      <c r="D49" s="219">
        <v>2010</v>
      </c>
      <c r="E49" s="220" t="s">
        <v>422</v>
      </c>
      <c r="F49" s="221" t="s">
        <v>482</v>
      </c>
      <c r="H49" s="59"/>
    </row>
    <row r="50" spans="2:8" ht="13.5" x14ac:dyDescent="0.2">
      <c r="B50" s="217" t="s">
        <v>403</v>
      </c>
      <c r="C50" s="218">
        <v>40.509</v>
      </c>
      <c r="D50" s="219">
        <v>1978</v>
      </c>
      <c r="E50" s="220" t="s">
        <v>402</v>
      </c>
      <c r="F50" s="221" t="s">
        <v>396</v>
      </c>
      <c r="H50" s="59"/>
    </row>
    <row r="51" spans="2:8" x14ac:dyDescent="0.2">
      <c r="B51" s="217" t="s">
        <v>132</v>
      </c>
      <c r="C51" s="218">
        <v>8.2880000000000003</v>
      </c>
      <c r="D51" s="219">
        <v>1992</v>
      </c>
      <c r="E51" s="220" t="s">
        <v>152</v>
      </c>
      <c r="F51" s="221">
        <v>122</v>
      </c>
      <c r="H51" s="59"/>
    </row>
    <row r="52" spans="2:8" x14ac:dyDescent="0.2">
      <c r="B52" s="217" t="s">
        <v>53</v>
      </c>
      <c r="C52" s="218">
        <v>60.54399999999999</v>
      </c>
      <c r="D52" s="219">
        <v>1987</v>
      </c>
      <c r="E52" s="220" t="s">
        <v>144</v>
      </c>
      <c r="F52" s="221" t="s">
        <v>53</v>
      </c>
      <c r="H52" s="59"/>
    </row>
    <row r="53" spans="2:8" x14ac:dyDescent="0.2">
      <c r="B53" s="217" t="s">
        <v>54</v>
      </c>
      <c r="C53" s="218">
        <v>15.298999999999999</v>
      </c>
      <c r="D53" s="219">
        <v>2001</v>
      </c>
      <c r="E53" s="220" t="s">
        <v>144</v>
      </c>
      <c r="F53" s="221" t="s">
        <v>159</v>
      </c>
      <c r="H53" s="59"/>
    </row>
    <row r="54" spans="2:8" x14ac:dyDescent="0.2">
      <c r="B54" s="217" t="s">
        <v>56</v>
      </c>
      <c r="C54" s="218">
        <v>66.798999999999992</v>
      </c>
      <c r="D54" s="219">
        <v>1986</v>
      </c>
      <c r="E54" s="220" t="s">
        <v>144</v>
      </c>
      <c r="F54" s="221" t="s">
        <v>56</v>
      </c>
      <c r="H54" s="59"/>
    </row>
    <row r="55" spans="2:8" x14ac:dyDescent="0.2">
      <c r="B55" s="217" t="s">
        <v>57</v>
      </c>
      <c r="C55" s="218">
        <v>109.19800000000001</v>
      </c>
      <c r="D55" s="219">
        <v>1992</v>
      </c>
      <c r="E55" s="220" t="s">
        <v>144</v>
      </c>
      <c r="F55" s="221" t="s">
        <v>731</v>
      </c>
      <c r="H55" s="59"/>
    </row>
    <row r="56" spans="2:8" ht="13.5" x14ac:dyDescent="0.2">
      <c r="B56" s="217" t="s">
        <v>720</v>
      </c>
      <c r="C56" s="218">
        <v>7.52</v>
      </c>
      <c r="D56" s="219">
        <v>2011</v>
      </c>
      <c r="E56" s="220" t="s">
        <v>725</v>
      </c>
      <c r="F56" s="221">
        <v>405</v>
      </c>
      <c r="H56" s="59"/>
    </row>
    <row r="57" spans="2:8" x14ac:dyDescent="0.2">
      <c r="B57" s="217" t="s">
        <v>58</v>
      </c>
      <c r="C57" s="218">
        <v>326.10000000000002</v>
      </c>
      <c r="D57" s="219">
        <v>1997</v>
      </c>
      <c r="E57" s="220" t="s">
        <v>147</v>
      </c>
      <c r="F57" s="221" t="s">
        <v>58</v>
      </c>
      <c r="H57" s="59"/>
    </row>
    <row r="58" spans="2:8" x14ac:dyDescent="0.2">
      <c r="B58" s="217" t="s">
        <v>59</v>
      </c>
      <c r="C58" s="218">
        <v>537.95499999999993</v>
      </c>
      <c r="D58" s="219">
        <v>1979</v>
      </c>
      <c r="E58" s="220" t="s">
        <v>144</v>
      </c>
      <c r="F58" s="221" t="s">
        <v>59</v>
      </c>
      <c r="H58" s="59"/>
    </row>
    <row r="59" spans="2:8" x14ac:dyDescent="0.2">
      <c r="B59" s="217" t="s">
        <v>60</v>
      </c>
      <c r="C59" s="218">
        <v>91.498000000000005</v>
      </c>
      <c r="D59" s="219">
        <v>1984</v>
      </c>
      <c r="E59" s="220" t="s">
        <v>144</v>
      </c>
      <c r="F59" s="221" t="s">
        <v>59</v>
      </c>
      <c r="H59" s="59"/>
    </row>
    <row r="60" spans="2:8" x14ac:dyDescent="0.2">
      <c r="B60" s="217" t="s">
        <v>61</v>
      </c>
      <c r="C60" s="218">
        <v>26.648000000000003</v>
      </c>
      <c r="D60" s="219">
        <v>1981</v>
      </c>
      <c r="E60" s="220" t="s">
        <v>144</v>
      </c>
      <c r="F60" s="221" t="s">
        <v>59</v>
      </c>
      <c r="H60" s="59"/>
    </row>
    <row r="61" spans="2:8" x14ac:dyDescent="0.2">
      <c r="B61" s="217" t="s">
        <v>96</v>
      </c>
      <c r="C61" s="218">
        <v>1.1080000000000001</v>
      </c>
      <c r="D61" s="219">
        <v>1991</v>
      </c>
      <c r="E61" s="220" t="s">
        <v>606</v>
      </c>
      <c r="F61" s="221">
        <v>274</v>
      </c>
      <c r="H61" s="59"/>
    </row>
    <row r="62" spans="2:8" x14ac:dyDescent="0.2">
      <c r="B62" s="217" t="s">
        <v>62</v>
      </c>
      <c r="C62" s="218">
        <v>3.5350000000000001</v>
      </c>
      <c r="D62" s="219">
        <v>2001</v>
      </c>
      <c r="E62" s="220" t="s">
        <v>498</v>
      </c>
      <c r="F62" s="221" t="s">
        <v>160</v>
      </c>
      <c r="H62" s="59"/>
    </row>
    <row r="63" spans="2:8" x14ac:dyDescent="0.2">
      <c r="B63" s="217" t="s">
        <v>63</v>
      </c>
      <c r="C63" s="218">
        <v>17.3</v>
      </c>
      <c r="D63" s="219">
        <v>2003</v>
      </c>
      <c r="E63" s="220" t="s">
        <v>729</v>
      </c>
      <c r="F63" s="221" t="s">
        <v>63</v>
      </c>
      <c r="H63" s="59"/>
    </row>
    <row r="64" spans="2:8" x14ac:dyDescent="0.2">
      <c r="B64" s="217" t="s">
        <v>64</v>
      </c>
      <c r="C64" s="218">
        <v>20.268000000000001</v>
      </c>
      <c r="D64" s="219">
        <v>1982</v>
      </c>
      <c r="E64" s="220" t="s">
        <v>144</v>
      </c>
      <c r="F64" s="222" t="s">
        <v>161</v>
      </c>
      <c r="H64" s="59"/>
    </row>
    <row r="65" spans="2:8" x14ac:dyDescent="0.2">
      <c r="B65" s="217" t="s">
        <v>697</v>
      </c>
      <c r="C65" s="218">
        <v>0.47499999999999998</v>
      </c>
      <c r="D65" s="219">
        <v>2017</v>
      </c>
      <c r="E65" s="220" t="s">
        <v>144</v>
      </c>
      <c r="F65" s="221" t="s">
        <v>697</v>
      </c>
      <c r="H65" s="59"/>
    </row>
    <row r="66" spans="2:8" x14ac:dyDescent="0.2">
      <c r="B66" s="217" t="s">
        <v>136</v>
      </c>
      <c r="C66" s="218">
        <v>109.72000000000001</v>
      </c>
      <c r="D66" s="219">
        <v>1998</v>
      </c>
      <c r="E66" s="220" t="s">
        <v>562</v>
      </c>
      <c r="F66" s="221" t="s">
        <v>162</v>
      </c>
      <c r="H66" s="59"/>
    </row>
    <row r="67" spans="2:8" x14ac:dyDescent="0.2">
      <c r="B67" s="217" t="s">
        <v>65</v>
      </c>
      <c r="C67" s="218">
        <v>12.94</v>
      </c>
      <c r="D67" s="219">
        <v>1990</v>
      </c>
      <c r="E67" s="220" t="s">
        <v>163</v>
      </c>
      <c r="F67" s="221">
        <v>102</v>
      </c>
      <c r="H67" s="59"/>
    </row>
    <row r="68" spans="2:8" x14ac:dyDescent="0.2">
      <c r="B68" s="217" t="s">
        <v>397</v>
      </c>
      <c r="C68" s="218">
        <v>5.8950000000000005</v>
      </c>
      <c r="D68" s="219">
        <v>2008</v>
      </c>
      <c r="E68" s="220" t="s">
        <v>144</v>
      </c>
      <c r="F68" s="221">
        <v>128</v>
      </c>
      <c r="H68" s="59"/>
    </row>
    <row r="69" spans="2:8" x14ac:dyDescent="0.2">
      <c r="B69" s="217" t="s">
        <v>97</v>
      </c>
      <c r="C69" s="218">
        <v>200.85400000000001</v>
      </c>
      <c r="D69" s="219">
        <v>1974</v>
      </c>
      <c r="E69" s="220" t="s">
        <v>144</v>
      </c>
      <c r="F69" s="221" t="s">
        <v>97</v>
      </c>
      <c r="H69" s="59"/>
    </row>
    <row r="70" spans="2:8" x14ac:dyDescent="0.2">
      <c r="B70" s="217" t="s">
        <v>98</v>
      </c>
      <c r="C70" s="218">
        <v>120.494</v>
      </c>
      <c r="D70" s="219">
        <v>1981</v>
      </c>
      <c r="E70" s="220" t="s">
        <v>144</v>
      </c>
      <c r="F70" s="221" t="s">
        <v>98</v>
      </c>
      <c r="H70" s="59"/>
    </row>
    <row r="71" spans="2:8" x14ac:dyDescent="0.2">
      <c r="B71" s="217" t="s">
        <v>67</v>
      </c>
      <c r="C71" s="218">
        <v>322.315</v>
      </c>
      <c r="D71" s="219">
        <v>1979</v>
      </c>
      <c r="E71" s="220" t="s">
        <v>144</v>
      </c>
      <c r="F71" s="221" t="s">
        <v>67</v>
      </c>
      <c r="H71" s="59"/>
    </row>
    <row r="72" spans="2:8" x14ac:dyDescent="0.2">
      <c r="B72" s="217" t="s">
        <v>68</v>
      </c>
      <c r="C72" s="218">
        <v>266.38200000000001</v>
      </c>
      <c r="D72" s="219">
        <v>1984</v>
      </c>
      <c r="E72" s="220" t="s">
        <v>144</v>
      </c>
      <c r="F72" s="221" t="s">
        <v>68</v>
      </c>
      <c r="H72" s="59"/>
    </row>
    <row r="73" spans="2:8" x14ac:dyDescent="0.2">
      <c r="B73" s="217" t="s">
        <v>69</v>
      </c>
      <c r="C73" s="218">
        <v>704.79699999999991</v>
      </c>
      <c r="D73" s="219">
        <v>1974</v>
      </c>
      <c r="E73" s="220" t="s">
        <v>144</v>
      </c>
      <c r="F73" s="221" t="s">
        <v>69</v>
      </c>
      <c r="H73" s="59"/>
    </row>
    <row r="74" spans="2:8" x14ac:dyDescent="0.2">
      <c r="B74" s="217" t="s">
        <v>70</v>
      </c>
      <c r="C74" s="218">
        <v>45.370999999999995</v>
      </c>
      <c r="D74" s="219">
        <v>1977</v>
      </c>
      <c r="E74" s="220" t="s">
        <v>144</v>
      </c>
      <c r="F74" s="222" t="s">
        <v>164</v>
      </c>
      <c r="H74" s="59"/>
    </row>
    <row r="75" spans="2:8" x14ac:dyDescent="0.2">
      <c r="B75" s="217" t="s">
        <v>71</v>
      </c>
      <c r="C75" s="218">
        <v>45.440999999999995</v>
      </c>
      <c r="D75" s="219">
        <v>1976</v>
      </c>
      <c r="E75" s="220" t="s">
        <v>144</v>
      </c>
      <c r="F75" s="221" t="s">
        <v>71</v>
      </c>
      <c r="H75" s="59"/>
    </row>
    <row r="76" spans="2:8" x14ac:dyDescent="0.2">
      <c r="B76" s="217" t="s">
        <v>398</v>
      </c>
      <c r="C76" s="218">
        <v>9.85</v>
      </c>
      <c r="D76" s="219">
        <v>1992</v>
      </c>
      <c r="E76" s="220" t="s">
        <v>144</v>
      </c>
      <c r="F76" s="221">
        <v>169</v>
      </c>
      <c r="H76" s="59"/>
    </row>
    <row r="77" spans="2:8" x14ac:dyDescent="0.2">
      <c r="B77" s="217" t="s">
        <v>72</v>
      </c>
      <c r="C77" s="218">
        <v>11.28</v>
      </c>
      <c r="D77" s="219">
        <v>1996</v>
      </c>
      <c r="E77" s="220" t="s">
        <v>144</v>
      </c>
      <c r="F77" s="221" t="s">
        <v>72</v>
      </c>
      <c r="H77" s="59"/>
    </row>
    <row r="78" spans="2:8" x14ac:dyDescent="0.2">
      <c r="B78" s="217" t="s">
        <v>73</v>
      </c>
      <c r="C78" s="218">
        <v>17.771000000000001</v>
      </c>
      <c r="D78" s="219">
        <v>1983</v>
      </c>
      <c r="E78" s="220" t="s">
        <v>562</v>
      </c>
      <c r="F78" s="222" t="s">
        <v>165</v>
      </c>
      <c r="H78" s="59"/>
    </row>
    <row r="79" spans="2:8" x14ac:dyDescent="0.2">
      <c r="B79" s="217" t="s">
        <v>74</v>
      </c>
      <c r="C79" s="218">
        <v>0.43900000000000006</v>
      </c>
      <c r="D79" s="219">
        <v>2007</v>
      </c>
      <c r="E79" s="220" t="s">
        <v>562</v>
      </c>
      <c r="F79" s="221" t="s">
        <v>74</v>
      </c>
      <c r="H79" s="76"/>
    </row>
    <row r="80" spans="2:8" x14ac:dyDescent="0.2">
      <c r="B80" s="217" t="s">
        <v>76</v>
      </c>
      <c r="C80" s="218">
        <v>75.444999999999993</v>
      </c>
      <c r="D80" s="219">
        <v>1987</v>
      </c>
      <c r="E80" s="220" t="s">
        <v>144</v>
      </c>
      <c r="F80" s="222" t="s">
        <v>166</v>
      </c>
      <c r="H80" s="59"/>
    </row>
    <row r="81" spans="2:8" ht="13.5" x14ac:dyDescent="0.2">
      <c r="B81" s="217" t="s">
        <v>721</v>
      </c>
      <c r="C81" s="218">
        <v>11.726000000000001</v>
      </c>
      <c r="D81" s="219">
        <v>1986</v>
      </c>
      <c r="E81" s="220" t="s">
        <v>144</v>
      </c>
      <c r="F81" s="222" t="s">
        <v>726</v>
      </c>
      <c r="H81" s="59"/>
    </row>
    <row r="82" spans="2:8" x14ac:dyDescent="0.2">
      <c r="B82" s="217" t="s">
        <v>99</v>
      </c>
      <c r="C82" s="218">
        <v>1763.81</v>
      </c>
      <c r="D82" s="219">
        <v>1979</v>
      </c>
      <c r="E82" s="220" t="s">
        <v>144</v>
      </c>
      <c r="F82" s="221" t="s">
        <v>99</v>
      </c>
      <c r="H82" s="59"/>
    </row>
    <row r="83" spans="2:8" x14ac:dyDescent="0.2">
      <c r="B83" s="217" t="s">
        <v>100</v>
      </c>
      <c r="C83" s="218">
        <v>5.39</v>
      </c>
      <c r="D83" s="219">
        <v>1990</v>
      </c>
      <c r="E83" s="220" t="s">
        <v>606</v>
      </c>
      <c r="F83" s="221">
        <v>147</v>
      </c>
      <c r="H83" s="59"/>
    </row>
    <row r="84" spans="2:8" x14ac:dyDescent="0.2">
      <c r="B84" s="217" t="s">
        <v>77</v>
      </c>
      <c r="C84" s="218">
        <v>22.451000000000001</v>
      </c>
      <c r="D84" s="219">
        <v>1996</v>
      </c>
      <c r="E84" s="220" t="s">
        <v>144</v>
      </c>
      <c r="F84" s="221">
        <v>190</v>
      </c>
      <c r="H84" s="59"/>
    </row>
    <row r="85" spans="2:8" x14ac:dyDescent="0.2">
      <c r="B85" s="217" t="s">
        <v>78</v>
      </c>
      <c r="C85" s="218">
        <v>92.062999999999988</v>
      </c>
      <c r="D85" s="219">
        <v>1983</v>
      </c>
      <c r="E85" s="220" t="s">
        <v>144</v>
      </c>
      <c r="F85" s="221" t="s">
        <v>78</v>
      </c>
      <c r="H85" s="59"/>
    </row>
    <row r="86" spans="2:8" x14ac:dyDescent="0.2">
      <c r="B86" s="217" t="s">
        <v>79</v>
      </c>
      <c r="C86" s="218">
        <v>93.113</v>
      </c>
      <c r="D86" s="219">
        <v>1976</v>
      </c>
      <c r="E86" s="220" t="s">
        <v>562</v>
      </c>
      <c r="F86" s="222" t="s">
        <v>167</v>
      </c>
      <c r="H86" s="59"/>
    </row>
    <row r="87" spans="2:8" x14ac:dyDescent="0.2">
      <c r="B87" s="217" t="s">
        <v>80</v>
      </c>
      <c r="C87" s="218">
        <v>8.4359999999999999</v>
      </c>
      <c r="D87" s="219">
        <v>2000</v>
      </c>
      <c r="E87" s="220" t="s">
        <v>144</v>
      </c>
      <c r="F87" s="221">
        <v>128</v>
      </c>
      <c r="H87" s="59"/>
    </row>
    <row r="88" spans="2:8" ht="13.5" x14ac:dyDescent="0.2">
      <c r="B88" s="217" t="s">
        <v>607</v>
      </c>
      <c r="C88" s="218">
        <v>4.3659999999999997</v>
      </c>
      <c r="D88" s="219">
        <v>1982</v>
      </c>
      <c r="E88" s="220" t="s">
        <v>144</v>
      </c>
      <c r="F88" s="221" t="s">
        <v>561</v>
      </c>
      <c r="H88" s="59"/>
    </row>
    <row r="89" spans="2:8" x14ac:dyDescent="0.2">
      <c r="B89" s="217" t="s">
        <v>81</v>
      </c>
      <c r="C89" s="218">
        <v>5.65</v>
      </c>
      <c r="D89" s="219">
        <v>1991</v>
      </c>
      <c r="E89" s="220" t="s">
        <v>725</v>
      </c>
      <c r="F89" s="222" t="s">
        <v>168</v>
      </c>
      <c r="H89" s="59"/>
    </row>
    <row r="90" spans="2:8" x14ac:dyDescent="0.2">
      <c r="B90" s="217" t="s">
        <v>348</v>
      </c>
      <c r="C90" s="218">
        <v>15.843</v>
      </c>
      <c r="D90" s="219">
        <v>1985</v>
      </c>
      <c r="E90" s="220" t="s">
        <v>144</v>
      </c>
      <c r="F90" s="221" t="s">
        <v>348</v>
      </c>
      <c r="H90" s="59"/>
    </row>
    <row r="91" spans="2:8" x14ac:dyDescent="0.2">
      <c r="B91" s="217" t="s">
        <v>82</v>
      </c>
      <c r="C91" s="218">
        <v>190.624</v>
      </c>
      <c r="D91" s="219">
        <v>1975</v>
      </c>
      <c r="E91" s="220" t="s">
        <v>562</v>
      </c>
      <c r="F91" s="221" t="s">
        <v>82</v>
      </c>
      <c r="H91" s="59"/>
    </row>
    <row r="92" spans="2:8" x14ac:dyDescent="0.2">
      <c r="B92" s="217" t="s">
        <v>84</v>
      </c>
      <c r="C92" s="218">
        <v>45.042999999999999</v>
      </c>
      <c r="D92" s="219">
        <v>1981</v>
      </c>
      <c r="E92" s="220" t="s">
        <v>422</v>
      </c>
      <c r="F92" s="221" t="s">
        <v>84</v>
      </c>
      <c r="H92" s="59"/>
    </row>
    <row r="93" spans="2:8" x14ac:dyDescent="0.2">
      <c r="B93" s="217" t="s">
        <v>85</v>
      </c>
      <c r="C93" s="218">
        <v>66.822999999999993</v>
      </c>
      <c r="D93" s="219">
        <v>1981</v>
      </c>
      <c r="E93" s="220" t="s">
        <v>144</v>
      </c>
      <c r="F93" s="222" t="s">
        <v>169</v>
      </c>
      <c r="H93" s="59"/>
    </row>
    <row r="94" spans="2:8" x14ac:dyDescent="0.2">
      <c r="B94" s="217" t="s">
        <v>86</v>
      </c>
      <c r="C94" s="218">
        <v>72.234999999999985</v>
      </c>
      <c r="D94" s="219">
        <v>1986</v>
      </c>
      <c r="E94" s="220" t="s">
        <v>144</v>
      </c>
      <c r="F94" s="222" t="s">
        <v>166</v>
      </c>
      <c r="H94" s="59"/>
    </row>
    <row r="95" spans="2:8" x14ac:dyDescent="0.2">
      <c r="B95" s="217" t="s">
        <v>87</v>
      </c>
      <c r="C95" s="218">
        <v>15.01</v>
      </c>
      <c r="D95" s="219">
        <v>2003</v>
      </c>
      <c r="E95" s="220" t="s">
        <v>562</v>
      </c>
      <c r="F95" s="221" t="s">
        <v>170</v>
      </c>
      <c r="H95" s="59"/>
    </row>
    <row r="96" spans="2:8" x14ac:dyDescent="0.2">
      <c r="B96" s="217" t="s">
        <v>88</v>
      </c>
      <c r="C96" s="218">
        <v>112.393</v>
      </c>
      <c r="D96" s="219">
        <v>1986</v>
      </c>
      <c r="E96" s="220" t="s">
        <v>144</v>
      </c>
      <c r="F96" s="221" t="s">
        <v>349</v>
      </c>
      <c r="H96" s="59"/>
    </row>
    <row r="97" spans="1:8" x14ac:dyDescent="0.2">
      <c r="B97" s="217" t="s">
        <v>356</v>
      </c>
      <c r="C97" s="218">
        <v>9.16</v>
      </c>
      <c r="D97" s="219">
        <v>2008</v>
      </c>
      <c r="E97" s="220" t="s">
        <v>144</v>
      </c>
      <c r="F97" s="221" t="s">
        <v>349</v>
      </c>
      <c r="H97" s="59"/>
    </row>
    <row r="98" spans="1:8" x14ac:dyDescent="0.2">
      <c r="B98" s="217" t="s">
        <v>89</v>
      </c>
      <c r="C98" s="218">
        <v>14.219999999999999</v>
      </c>
      <c r="D98" s="219">
        <v>1994</v>
      </c>
      <c r="E98" s="220" t="s">
        <v>562</v>
      </c>
      <c r="F98" s="221">
        <v>150</v>
      </c>
    </row>
    <row r="99" spans="1:8" x14ac:dyDescent="0.2">
      <c r="B99" s="217" t="s">
        <v>91</v>
      </c>
      <c r="C99" s="218">
        <v>18.170000000000002</v>
      </c>
      <c r="D99" s="219">
        <v>1987</v>
      </c>
      <c r="E99" s="220" t="s">
        <v>498</v>
      </c>
      <c r="F99" s="221">
        <v>316</v>
      </c>
    </row>
    <row r="100" spans="1:8" ht="12.75" thickBot="1" x14ac:dyDescent="0.25">
      <c r="A100" s="74"/>
      <c r="B100" s="223" t="s">
        <v>93</v>
      </c>
      <c r="C100" s="224">
        <v>425.303</v>
      </c>
      <c r="D100" s="225">
        <v>1981</v>
      </c>
      <c r="E100" s="226" t="s">
        <v>144</v>
      </c>
      <c r="F100" s="227" t="s">
        <v>93</v>
      </c>
    </row>
    <row r="101" spans="1:8" x14ac:dyDescent="0.2">
      <c r="A101" s="74"/>
      <c r="B101" s="220"/>
      <c r="C101" s="218"/>
      <c r="D101" s="220"/>
      <c r="E101" s="220"/>
      <c r="F101" s="228"/>
    </row>
    <row r="102" spans="1:8" x14ac:dyDescent="0.2">
      <c r="A102" s="74"/>
      <c r="B102" s="220" t="s">
        <v>722</v>
      </c>
      <c r="C102" s="218"/>
      <c r="D102" s="220"/>
      <c r="E102" s="220"/>
      <c r="F102" s="228"/>
    </row>
    <row r="103" spans="1:8" x14ac:dyDescent="0.2">
      <c r="A103" s="74"/>
      <c r="B103" s="74" t="s">
        <v>94</v>
      </c>
      <c r="C103" s="76"/>
      <c r="D103" s="229"/>
      <c r="E103" s="74"/>
      <c r="F103" s="229"/>
    </row>
    <row r="104" spans="1:8" x14ac:dyDescent="0.2">
      <c r="C104" s="59"/>
      <c r="D104" s="230"/>
      <c r="F104" s="230"/>
    </row>
    <row r="105" spans="1:8" x14ac:dyDescent="0.2">
      <c r="B105" s="299" t="s">
        <v>723</v>
      </c>
      <c r="C105" s="299"/>
      <c r="D105" s="299"/>
      <c r="E105" s="299"/>
      <c r="F105" s="299"/>
    </row>
    <row r="106" spans="1:8" x14ac:dyDescent="0.2">
      <c r="B106" s="299" t="s">
        <v>337</v>
      </c>
      <c r="C106" s="299"/>
      <c r="D106" s="299"/>
      <c r="E106" s="299"/>
      <c r="F106" s="299"/>
    </row>
    <row r="107" spans="1:8" x14ac:dyDescent="0.2">
      <c r="B107" s="259"/>
      <c r="C107" s="259"/>
      <c r="D107" s="259"/>
      <c r="E107" s="259"/>
      <c r="F107" s="259"/>
      <c r="G107" s="259"/>
    </row>
  </sheetData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opLeftCell="A5" workbookViewId="0">
      <selection activeCell="B1" sqref="B1:H1"/>
    </sheetView>
  </sheetViews>
  <sheetFormatPr baseColWidth="10" defaultColWidth="11.42578125" defaultRowHeight="12.75" x14ac:dyDescent="0.2"/>
  <cols>
    <col min="1" max="1" width="11.42578125" style="17"/>
    <col min="2" max="2" width="27.42578125" style="17" customWidth="1"/>
    <col min="3" max="6" width="11.42578125" style="17"/>
    <col min="7" max="7" width="8.5703125" style="17" customWidth="1"/>
    <col min="8" max="16384" width="11.42578125" style="17"/>
  </cols>
  <sheetData>
    <row r="1" spans="2:13" ht="66.75" customHeight="1" x14ac:dyDescent="0.2">
      <c r="B1" s="523" t="s">
        <v>621</v>
      </c>
      <c r="C1" s="523"/>
      <c r="D1" s="523"/>
      <c r="E1" s="523"/>
      <c r="F1" s="523"/>
      <c r="G1" s="523"/>
      <c r="H1" s="523"/>
    </row>
    <row r="2" spans="2:13" x14ac:dyDescent="0.2">
      <c r="B2" s="16"/>
    </row>
    <row r="3" spans="2:13" ht="13.5" thickBot="1" x14ac:dyDescent="0.25"/>
    <row r="4" spans="2:13" ht="13.5" x14ac:dyDescent="0.2">
      <c r="B4" s="18" t="s">
        <v>9</v>
      </c>
      <c r="C4" s="19" t="s">
        <v>0</v>
      </c>
      <c r="D4" s="20" t="s">
        <v>1</v>
      </c>
      <c r="E4" s="20" t="s">
        <v>2</v>
      </c>
      <c r="F4" s="20" t="s">
        <v>10</v>
      </c>
      <c r="G4" s="20" t="s">
        <v>11</v>
      </c>
      <c r="H4" s="21" t="s">
        <v>12</v>
      </c>
    </row>
    <row r="5" spans="2:13" ht="15" x14ac:dyDescent="0.25">
      <c r="B5" s="22"/>
      <c r="C5" s="23" t="s">
        <v>13</v>
      </c>
      <c r="D5" s="24" t="s">
        <v>14</v>
      </c>
      <c r="E5" s="24" t="s">
        <v>15</v>
      </c>
      <c r="F5" s="24" t="s">
        <v>13</v>
      </c>
      <c r="G5" s="24" t="s">
        <v>13</v>
      </c>
      <c r="H5" s="25"/>
    </row>
    <row r="6" spans="2:13" ht="13.5" x14ac:dyDescent="0.2">
      <c r="B6" s="361" t="s">
        <v>612</v>
      </c>
      <c r="C6" s="27">
        <v>6.8823999999999996E-2</v>
      </c>
      <c r="D6" s="412"/>
      <c r="E6" s="28">
        <v>1.0999999999999996E-5</v>
      </c>
      <c r="F6" s="54">
        <v>0</v>
      </c>
      <c r="G6" s="28">
        <f>C6+D6+E6*1.9+F6</f>
        <v>6.8844900000000001E-2</v>
      </c>
      <c r="H6" s="29">
        <v>1976</v>
      </c>
    </row>
    <row r="7" spans="2:13" ht="15" x14ac:dyDescent="0.25">
      <c r="B7" s="26" t="s">
        <v>16</v>
      </c>
      <c r="C7" s="27">
        <v>7.353864999999999</v>
      </c>
      <c r="D7" s="28">
        <v>15.534393000000003</v>
      </c>
      <c r="E7" s="28">
        <v>0.99013900000000021</v>
      </c>
      <c r="F7" s="28"/>
      <c r="G7" s="28">
        <f>C7+D7+E7*1.9+F7</f>
        <v>24.7695221</v>
      </c>
      <c r="H7" s="29">
        <v>1972</v>
      </c>
      <c r="J7" s="375"/>
      <c r="K7" s="99"/>
      <c r="L7" s="30"/>
      <c r="M7" s="30"/>
    </row>
    <row r="8" spans="2:13" ht="15" x14ac:dyDescent="0.25">
      <c r="B8" s="26" t="s">
        <v>17</v>
      </c>
      <c r="C8" s="27">
        <v>2.8791320000000002</v>
      </c>
      <c r="D8" s="28">
        <v>7.2792600000000007</v>
      </c>
      <c r="E8" s="28">
        <v>0.52433700000000005</v>
      </c>
      <c r="F8" s="28"/>
      <c r="G8" s="28">
        <f t="shared" ref="G8:G27" si="0">C8+D8+E8*1.9+F8</f>
        <v>11.154632300000001</v>
      </c>
      <c r="H8" s="29">
        <v>1968</v>
      </c>
      <c r="J8" s="375"/>
      <c r="K8" s="99"/>
      <c r="L8" s="30"/>
      <c r="M8" s="30"/>
    </row>
    <row r="9" spans="2:13" ht="15" x14ac:dyDescent="0.25">
      <c r="B9" s="26" t="s">
        <v>18</v>
      </c>
      <c r="C9" s="27">
        <v>4.8173100000000009</v>
      </c>
      <c r="D9" s="28">
        <v>1.9763210000000002</v>
      </c>
      <c r="E9" s="28">
        <v>0.21106999999999998</v>
      </c>
      <c r="F9" s="28"/>
      <c r="G9" s="28">
        <f t="shared" si="0"/>
        <v>7.1946640000000013</v>
      </c>
      <c r="H9" s="29">
        <v>1972</v>
      </c>
      <c r="J9" s="375"/>
      <c r="K9" s="99"/>
      <c r="L9" s="30"/>
      <c r="M9" s="30"/>
    </row>
    <row r="10" spans="2:13" ht="15" x14ac:dyDescent="0.25">
      <c r="B10" s="26" t="s">
        <v>19</v>
      </c>
      <c r="C10" s="27">
        <v>0</v>
      </c>
      <c r="D10" s="28">
        <v>116.168768</v>
      </c>
      <c r="E10" s="28">
        <v>0</v>
      </c>
      <c r="F10" s="28">
        <v>0.4603799999999999</v>
      </c>
      <c r="G10" s="28">
        <f t="shared" si="0"/>
        <v>116.629148</v>
      </c>
      <c r="H10" s="29">
        <v>1971</v>
      </c>
      <c r="J10" s="375"/>
      <c r="K10" s="99"/>
      <c r="L10" s="30"/>
      <c r="M10" s="30"/>
    </row>
    <row r="11" spans="2:13" ht="15" x14ac:dyDescent="0.25">
      <c r="B11" s="26" t="s">
        <v>20</v>
      </c>
      <c r="C11" s="27">
        <v>5.5537099999999997</v>
      </c>
      <c r="D11" s="28">
        <v>1.6056970000000002</v>
      </c>
      <c r="E11" s="28">
        <v>0</v>
      </c>
      <c r="F11" s="28">
        <v>0.105271</v>
      </c>
      <c r="G11" s="28">
        <f t="shared" si="0"/>
        <v>7.264678</v>
      </c>
      <c r="H11" s="29">
        <v>1987</v>
      </c>
      <c r="J11" s="375"/>
      <c r="K11" s="99"/>
      <c r="L11" s="30"/>
      <c r="M11" s="30"/>
    </row>
    <row r="12" spans="2:13" ht="15" x14ac:dyDescent="0.25">
      <c r="B12" s="361" t="s">
        <v>421</v>
      </c>
      <c r="C12" s="362">
        <v>8.8804599999999976</v>
      </c>
      <c r="D12" s="363">
        <v>0</v>
      </c>
      <c r="E12" s="363">
        <v>0</v>
      </c>
      <c r="F12" s="363">
        <v>0</v>
      </c>
      <c r="G12" s="363">
        <f t="shared" si="0"/>
        <v>8.8804599999999976</v>
      </c>
      <c r="H12" s="29">
        <v>1995</v>
      </c>
      <c r="J12" s="375"/>
      <c r="K12" s="99"/>
      <c r="L12" s="30"/>
      <c r="M12" s="30"/>
    </row>
    <row r="13" spans="2:13" ht="15" x14ac:dyDescent="0.25">
      <c r="B13" s="361" t="s">
        <v>461</v>
      </c>
      <c r="C13" s="362">
        <v>5.2124050000000004</v>
      </c>
      <c r="D13" s="363">
        <v>17.340168999999999</v>
      </c>
      <c r="E13" s="363">
        <v>0.11314399999999999</v>
      </c>
      <c r="F13" s="363">
        <v>0</v>
      </c>
      <c r="G13" s="363">
        <f t="shared" si="0"/>
        <v>22.7675476</v>
      </c>
      <c r="H13" s="29">
        <v>1982</v>
      </c>
      <c r="J13" s="375"/>
      <c r="K13" s="99"/>
      <c r="L13" s="30"/>
      <c r="M13" s="30"/>
    </row>
    <row r="14" spans="2:13" ht="15" x14ac:dyDescent="0.25">
      <c r="B14" s="361" t="s">
        <v>513</v>
      </c>
      <c r="C14" s="362">
        <v>0.42881999999999998</v>
      </c>
      <c r="D14" s="363">
        <v>5.7800000000000004E-3</v>
      </c>
      <c r="E14" s="363">
        <v>0</v>
      </c>
      <c r="F14" s="363">
        <v>0</v>
      </c>
      <c r="G14" s="363">
        <f t="shared" si="0"/>
        <v>0.43459999999999999</v>
      </c>
      <c r="H14" s="29">
        <v>2009</v>
      </c>
      <c r="J14" s="375"/>
      <c r="K14" s="99"/>
      <c r="L14" s="30"/>
      <c r="M14" s="30"/>
    </row>
    <row r="15" spans="2:13" ht="15" x14ac:dyDescent="0.25">
      <c r="B15" s="361" t="s">
        <v>247</v>
      </c>
      <c r="C15" s="362">
        <v>23.135417</v>
      </c>
      <c r="D15" s="363">
        <v>0.88436899999999996</v>
      </c>
      <c r="E15" s="363">
        <v>0</v>
      </c>
      <c r="F15" s="363">
        <v>0</v>
      </c>
      <c r="G15" s="363">
        <f t="shared" si="0"/>
        <v>24.019786</v>
      </c>
      <c r="H15" s="29">
        <v>1994</v>
      </c>
      <c r="J15" s="375"/>
      <c r="K15" s="99"/>
      <c r="L15" s="30"/>
      <c r="M15" s="30"/>
    </row>
    <row r="16" spans="2:13" ht="15" x14ac:dyDescent="0.25">
      <c r="B16" s="26" t="s">
        <v>21</v>
      </c>
      <c r="C16" s="27">
        <v>1.3256640000000002</v>
      </c>
      <c r="D16" s="28">
        <v>2.1860279999999999</v>
      </c>
      <c r="E16" s="28">
        <v>0</v>
      </c>
      <c r="F16" s="28">
        <v>2.0080000000000001E-2</v>
      </c>
      <c r="G16" s="28">
        <f t="shared" si="0"/>
        <v>3.5317720000000001</v>
      </c>
      <c r="H16" s="29">
        <v>1975</v>
      </c>
      <c r="J16" s="375"/>
      <c r="K16" s="99"/>
      <c r="L16" s="30"/>
      <c r="M16" s="30"/>
    </row>
    <row r="17" spans="2:13" ht="15" x14ac:dyDescent="0.25">
      <c r="B17" s="26" t="s">
        <v>22</v>
      </c>
      <c r="C17" s="27">
        <v>0.37475499999999995</v>
      </c>
      <c r="D17" s="28">
        <v>8.4638999999999992E-2</v>
      </c>
      <c r="E17" s="28">
        <v>1.2317E-2</v>
      </c>
      <c r="F17" s="28"/>
      <c r="G17" s="28">
        <f t="shared" si="0"/>
        <v>0.48279629999999996</v>
      </c>
      <c r="H17" s="29">
        <v>1982</v>
      </c>
      <c r="J17" s="375"/>
      <c r="K17" s="99"/>
      <c r="L17" s="30"/>
      <c r="M17" s="30"/>
    </row>
    <row r="18" spans="2:13" ht="15" x14ac:dyDescent="0.25">
      <c r="B18" s="26" t="s">
        <v>462</v>
      </c>
      <c r="C18" s="27">
        <v>13.861407999999999</v>
      </c>
      <c r="D18" s="28">
        <v>0.34777900000000006</v>
      </c>
      <c r="E18" s="28">
        <v>0.31748099999999996</v>
      </c>
      <c r="F18" s="28">
        <v>2.0960000000000002E-3</v>
      </c>
      <c r="G18" s="28">
        <f t="shared" si="0"/>
        <v>14.8144969</v>
      </c>
      <c r="H18" s="29">
        <v>1975</v>
      </c>
      <c r="J18" s="375"/>
      <c r="K18" s="99"/>
      <c r="L18" s="30"/>
      <c r="M18" s="30"/>
    </row>
    <row r="19" spans="2:13" ht="15" x14ac:dyDescent="0.25">
      <c r="B19" s="26" t="s">
        <v>23</v>
      </c>
      <c r="C19" s="27"/>
      <c r="D19" s="28">
        <v>11.593819</v>
      </c>
      <c r="E19" s="28"/>
      <c r="F19" s="28">
        <v>7.8707999999999986E-2</v>
      </c>
      <c r="G19" s="28">
        <f t="shared" si="0"/>
        <v>11.672527000000001</v>
      </c>
      <c r="H19" s="29">
        <v>1974</v>
      </c>
      <c r="J19" s="375"/>
      <c r="K19" s="99"/>
      <c r="L19" s="30"/>
      <c r="M19" s="30"/>
    </row>
    <row r="20" spans="2:13" ht="15" x14ac:dyDescent="0.25">
      <c r="B20" s="26" t="s">
        <v>24</v>
      </c>
      <c r="C20" s="27"/>
      <c r="D20" s="28">
        <v>27.259095000000002</v>
      </c>
      <c r="E20" s="28"/>
      <c r="F20" s="28">
        <v>0.215478</v>
      </c>
      <c r="G20" s="28">
        <f t="shared" si="0"/>
        <v>27.474573000000003</v>
      </c>
      <c r="H20" s="29">
        <v>1974</v>
      </c>
      <c r="J20" s="375"/>
      <c r="K20" s="99"/>
      <c r="L20" s="30"/>
      <c r="M20" s="30"/>
    </row>
    <row r="21" spans="2:13" ht="15" x14ac:dyDescent="0.25">
      <c r="B21" s="26" t="s">
        <v>25</v>
      </c>
      <c r="C21" s="27">
        <v>3.8737350000000004</v>
      </c>
      <c r="D21" s="28">
        <v>9.6927289999999999</v>
      </c>
      <c r="E21" s="28">
        <v>0.56620200000000009</v>
      </c>
      <c r="F21" s="28"/>
      <c r="G21" s="28">
        <f t="shared" si="0"/>
        <v>14.6422478</v>
      </c>
      <c r="H21" s="29">
        <v>1978</v>
      </c>
      <c r="J21" s="375"/>
      <c r="K21" s="99"/>
      <c r="L21" s="30"/>
      <c r="M21" s="30"/>
    </row>
    <row r="22" spans="2:13" ht="15" x14ac:dyDescent="0.25">
      <c r="B22" s="26" t="s">
        <v>502</v>
      </c>
      <c r="C22" s="27">
        <v>24.455554999999993</v>
      </c>
      <c r="D22" s="28">
        <v>10.866579000000002</v>
      </c>
      <c r="E22" s="28">
        <v>1.1862990000000002</v>
      </c>
      <c r="F22" s="28">
        <v>0</v>
      </c>
      <c r="G22" s="28">
        <f t="shared" si="0"/>
        <v>37.576102099999993</v>
      </c>
      <c r="H22" s="29">
        <v>1970</v>
      </c>
      <c r="J22" s="375"/>
      <c r="K22" s="99"/>
      <c r="L22" s="30"/>
      <c r="M22" s="30"/>
    </row>
    <row r="23" spans="2:13" ht="15" x14ac:dyDescent="0.25">
      <c r="B23" s="26" t="s">
        <v>303</v>
      </c>
      <c r="C23" s="27">
        <v>16.332470999999998</v>
      </c>
      <c r="D23" s="28">
        <v>0.29598400000000002</v>
      </c>
      <c r="E23" s="28">
        <v>2.0802000000000001E-2</v>
      </c>
      <c r="F23" s="28">
        <v>2.239E-2</v>
      </c>
      <c r="G23" s="28">
        <f t="shared" si="0"/>
        <v>16.690368800000002</v>
      </c>
      <c r="H23" s="29">
        <v>1984</v>
      </c>
      <c r="J23" s="375"/>
      <c r="K23" s="99"/>
      <c r="L23" s="30"/>
      <c r="M23" s="30"/>
    </row>
    <row r="24" spans="2:13" ht="15" x14ac:dyDescent="0.25">
      <c r="B24" s="26" t="s">
        <v>26</v>
      </c>
      <c r="C24" s="27">
        <v>12.153425999999998</v>
      </c>
      <c r="D24" s="28">
        <v>25.974306000000006</v>
      </c>
      <c r="E24" s="28">
        <v>1.42953</v>
      </c>
      <c r="F24" s="28"/>
      <c r="G24" s="28">
        <f t="shared" si="0"/>
        <v>40.843839000000003</v>
      </c>
      <c r="H24" s="29">
        <v>1970</v>
      </c>
      <c r="J24" s="375"/>
      <c r="K24" s="99"/>
      <c r="L24" s="30"/>
      <c r="M24" s="30"/>
    </row>
    <row r="25" spans="2:13" ht="15" x14ac:dyDescent="0.25">
      <c r="B25" s="26" t="s">
        <v>512</v>
      </c>
      <c r="C25" s="27">
        <v>10.167367</v>
      </c>
      <c r="D25" s="28">
        <v>0.94328900000000004</v>
      </c>
      <c r="E25" s="28">
        <v>0.16277700000000001</v>
      </c>
      <c r="F25" s="28">
        <v>8.9383999999999991E-2</v>
      </c>
      <c r="G25" s="28">
        <f t="shared" si="0"/>
        <v>11.509316300000002</v>
      </c>
      <c r="H25" s="29">
        <v>1993</v>
      </c>
      <c r="K25" s="30"/>
      <c r="L25" s="30"/>
      <c r="M25" s="30"/>
    </row>
    <row r="26" spans="2:13" ht="15" x14ac:dyDescent="0.25">
      <c r="B26" s="361" t="s">
        <v>416</v>
      </c>
      <c r="C26" s="27">
        <v>0.29330299999999998</v>
      </c>
      <c r="D26" s="28">
        <v>2.218038</v>
      </c>
      <c r="E26" s="28">
        <v>0.41148499999999993</v>
      </c>
      <c r="F26" s="28">
        <v>0</v>
      </c>
      <c r="G26" s="28">
        <f t="shared" si="0"/>
        <v>3.2931624999999998</v>
      </c>
      <c r="H26" s="29">
        <v>2007</v>
      </c>
      <c r="K26" s="30"/>
      <c r="L26" s="30"/>
      <c r="M26" s="30"/>
    </row>
    <row r="27" spans="2:13" ht="15.75" thickBot="1" x14ac:dyDescent="0.3">
      <c r="B27" s="26" t="s">
        <v>27</v>
      </c>
      <c r="C27" s="27"/>
      <c r="D27" s="28">
        <v>9.22105</v>
      </c>
      <c r="E27" s="28"/>
      <c r="F27" s="28">
        <v>6.6725000000000007E-2</v>
      </c>
      <c r="G27" s="500">
        <f t="shared" si="0"/>
        <v>9.2877749999999999</v>
      </c>
      <c r="H27" s="29">
        <v>1973</v>
      </c>
      <c r="K27" s="30"/>
      <c r="L27" s="30"/>
      <c r="M27" s="30"/>
    </row>
    <row r="28" spans="2:13" s="35" customFormat="1" ht="51.75" thickBot="1" x14ac:dyDescent="0.25">
      <c r="B28" s="31" t="s">
        <v>514</v>
      </c>
      <c r="C28" s="397">
        <f>SUM(C6:C27)</f>
        <v>141.16762700000001</v>
      </c>
      <c r="D28" s="398">
        <f>SUM(D6:D27)</f>
        <v>261.478092</v>
      </c>
      <c r="E28" s="398">
        <f>SUM(E6:E27)</f>
        <v>5.9455940000000007</v>
      </c>
      <c r="F28" s="398">
        <f>SUM(F6:F27)</f>
        <v>1.0605119999999999</v>
      </c>
      <c r="G28" s="399">
        <f>SUM(G6:G27)</f>
        <v>415.00285960000002</v>
      </c>
      <c r="H28" s="32"/>
      <c r="I28" s="33"/>
      <c r="J28" s="400"/>
      <c r="K28" s="401"/>
      <c r="L28" s="401"/>
      <c r="M28" s="401"/>
    </row>
    <row r="29" spans="2:13" s="35" customFormat="1" x14ac:dyDescent="0.2">
      <c r="B29" s="26" t="s">
        <v>28</v>
      </c>
      <c r="C29" s="27">
        <v>1.8588489999999998</v>
      </c>
      <c r="D29" s="28">
        <v>5.5017010000000006</v>
      </c>
      <c r="E29" s="28">
        <v>0.96899400000000013</v>
      </c>
      <c r="F29" s="28">
        <v>0</v>
      </c>
      <c r="G29" s="37">
        <f>C29+D29+E29*1.9+F29</f>
        <v>9.2016386000000008</v>
      </c>
      <c r="H29" s="38">
        <v>1990</v>
      </c>
      <c r="I29" s="33"/>
      <c r="J29" s="33"/>
      <c r="K29" s="34"/>
      <c r="L29" s="34"/>
      <c r="M29" s="34"/>
    </row>
    <row r="30" spans="2:13" s="35" customFormat="1" ht="15" x14ac:dyDescent="0.25">
      <c r="B30" s="26" t="s">
        <v>29</v>
      </c>
      <c r="C30" s="27">
        <v>36.469174000000002</v>
      </c>
      <c r="D30" s="28">
        <v>4.7861929999999999</v>
      </c>
      <c r="E30" s="28">
        <v>0</v>
      </c>
      <c r="F30" s="28">
        <v>0</v>
      </c>
      <c r="G30" s="37">
        <f t="shared" ref="G30:G102" si="1">C30+D30+E30*1.9+F30</f>
        <v>41.255367</v>
      </c>
      <c r="H30" s="39">
        <v>1998</v>
      </c>
      <c r="I30" s="40"/>
      <c r="J30" s="40"/>
    </row>
    <row r="31" spans="2:13" s="35" customFormat="1" ht="15" x14ac:dyDescent="0.25">
      <c r="B31" s="26" t="s">
        <v>352</v>
      </c>
      <c r="C31" s="27">
        <v>0.22827800000000001</v>
      </c>
      <c r="D31" s="28">
        <v>1.2962220000000002</v>
      </c>
      <c r="E31" s="28">
        <v>0</v>
      </c>
      <c r="F31" s="28">
        <v>0</v>
      </c>
      <c r="G31" s="37">
        <f t="shared" si="1"/>
        <v>1.5245000000000002</v>
      </c>
      <c r="H31" s="39">
        <v>2010</v>
      </c>
      <c r="I31" s="40"/>
      <c r="J31" s="40"/>
    </row>
    <row r="32" spans="2:13" ht="15" x14ac:dyDescent="0.25">
      <c r="B32" s="26" t="s">
        <v>30</v>
      </c>
      <c r="C32" s="27">
        <v>67.643553000000011</v>
      </c>
      <c r="D32" s="28">
        <v>1.7079369999999998</v>
      </c>
      <c r="E32" s="28">
        <v>0</v>
      </c>
      <c r="F32" s="28">
        <v>0</v>
      </c>
      <c r="G32" s="37">
        <f t="shared" si="1"/>
        <v>69.351490000000013</v>
      </c>
      <c r="H32" s="39">
        <v>1967</v>
      </c>
      <c r="I32" s="40"/>
      <c r="J32" s="40"/>
    </row>
    <row r="33" spans="2:10" ht="15" x14ac:dyDescent="0.25">
      <c r="B33" s="26" t="s">
        <v>31</v>
      </c>
      <c r="C33" s="27">
        <v>0.71523599999999998</v>
      </c>
      <c r="D33" s="28">
        <v>2.1999999999999999E-2</v>
      </c>
      <c r="E33" s="28">
        <v>1.3895999999999999E-2</v>
      </c>
      <c r="F33" s="28">
        <v>0</v>
      </c>
      <c r="G33" s="37">
        <f t="shared" si="1"/>
        <v>0.76363840000000005</v>
      </c>
      <c r="H33" s="41">
        <v>1989</v>
      </c>
      <c r="I33" s="40"/>
      <c r="J33" s="40"/>
    </row>
    <row r="34" spans="2:10" ht="15" x14ac:dyDescent="0.25">
      <c r="B34" s="26" t="s">
        <v>32</v>
      </c>
      <c r="C34" s="27">
        <v>58.246733999999996</v>
      </c>
      <c r="D34" s="28">
        <v>3.7386820000000003</v>
      </c>
      <c r="E34" s="28">
        <v>1.3673270000000002</v>
      </c>
      <c r="F34" s="28">
        <v>0</v>
      </c>
      <c r="G34" s="37">
        <f t="shared" si="1"/>
        <v>64.583337299999997</v>
      </c>
      <c r="H34" s="39">
        <v>1980</v>
      </c>
      <c r="I34" s="40"/>
      <c r="J34" s="40"/>
    </row>
    <row r="35" spans="2:10" ht="15" x14ac:dyDescent="0.25">
      <c r="B35" s="26" t="s">
        <v>353</v>
      </c>
      <c r="C35" s="27">
        <v>0.49254899999999996</v>
      </c>
      <c r="D35" s="28">
        <v>0</v>
      </c>
      <c r="E35" s="28">
        <v>0</v>
      </c>
      <c r="F35" s="28">
        <v>0</v>
      </c>
      <c r="G35" s="37">
        <f t="shared" si="1"/>
        <v>0.49254899999999996</v>
      </c>
      <c r="H35" s="39">
        <v>1992</v>
      </c>
      <c r="I35" s="40"/>
      <c r="J35" s="40"/>
    </row>
    <row r="36" spans="2:10" ht="15" x14ac:dyDescent="0.25">
      <c r="B36" s="26" t="s">
        <v>560</v>
      </c>
      <c r="C36" s="27">
        <v>0.13126699999999999</v>
      </c>
      <c r="D36" s="28">
        <v>0</v>
      </c>
      <c r="E36" s="28">
        <v>0</v>
      </c>
      <c r="F36" s="28">
        <v>0</v>
      </c>
      <c r="G36" s="37">
        <f t="shared" si="1"/>
        <v>0.13126699999999999</v>
      </c>
      <c r="H36" s="39">
        <v>2005</v>
      </c>
      <c r="I36" s="40"/>
      <c r="J36" s="40"/>
    </row>
    <row r="37" spans="2:10" ht="15" x14ac:dyDescent="0.25">
      <c r="B37" s="26" t="s">
        <v>393</v>
      </c>
      <c r="C37" s="27">
        <v>1.735295</v>
      </c>
      <c r="D37" s="28">
        <v>0.16580300000000001</v>
      </c>
      <c r="E37" s="28">
        <v>0</v>
      </c>
      <c r="F37" s="28">
        <v>0</v>
      </c>
      <c r="G37" s="37">
        <f t="shared" si="1"/>
        <v>1.901098</v>
      </c>
      <c r="H37" s="39">
        <v>2009</v>
      </c>
      <c r="I37" s="40"/>
      <c r="J37" s="40"/>
    </row>
    <row r="38" spans="2:10" ht="15" x14ac:dyDescent="0.25">
      <c r="B38" s="26" t="s">
        <v>33</v>
      </c>
      <c r="C38" s="27">
        <v>139.54486200000002</v>
      </c>
      <c r="D38" s="28">
        <v>1.672893</v>
      </c>
      <c r="E38" s="28">
        <v>2.6406869999999998</v>
      </c>
      <c r="F38" s="28">
        <v>0</v>
      </c>
      <c r="G38" s="37">
        <f t="shared" si="1"/>
        <v>146.23506030000001</v>
      </c>
      <c r="H38" s="39">
        <v>1984</v>
      </c>
      <c r="I38" s="40"/>
      <c r="J38" s="40"/>
    </row>
    <row r="39" spans="2:10" ht="15" x14ac:dyDescent="0.25">
      <c r="B39" s="26" t="s">
        <v>394</v>
      </c>
      <c r="C39" s="27">
        <v>9.4667689999999993</v>
      </c>
      <c r="D39" s="28">
        <v>0.82779400000000003</v>
      </c>
      <c r="E39" s="28">
        <v>0.14621500000000001</v>
      </c>
      <c r="F39" s="28">
        <v>0</v>
      </c>
      <c r="G39" s="37">
        <f>C39+D39+E39*1.9+F39</f>
        <v>10.572371500000001</v>
      </c>
      <c r="H39" s="39">
        <v>2007</v>
      </c>
      <c r="I39" s="40"/>
      <c r="J39" s="40"/>
    </row>
    <row r="40" spans="2:10" ht="15" x14ac:dyDescent="0.25">
      <c r="B40" s="26" t="s">
        <v>34</v>
      </c>
      <c r="C40" s="27">
        <v>471.50315799999998</v>
      </c>
      <c r="D40" s="28">
        <v>146.26348800000005</v>
      </c>
      <c r="E40" s="28">
        <v>13.407013000000003</v>
      </c>
      <c r="F40" s="28">
        <v>0</v>
      </c>
      <c r="G40" s="37">
        <f t="shared" si="1"/>
        <v>643.23997070000007</v>
      </c>
      <c r="H40" s="39">
        <v>1969</v>
      </c>
      <c r="I40" s="40"/>
      <c r="J40" s="40"/>
    </row>
    <row r="41" spans="2:10" ht="15" x14ac:dyDescent="0.25">
      <c r="B41" s="26" t="s">
        <v>35</v>
      </c>
      <c r="C41" s="27">
        <v>111.78172699999999</v>
      </c>
      <c r="D41" s="28">
        <v>40.933904000000005</v>
      </c>
      <c r="E41" s="28">
        <v>4.0702880000000015</v>
      </c>
      <c r="F41" s="28">
        <v>0</v>
      </c>
      <c r="G41" s="37">
        <f t="shared" si="1"/>
        <v>160.44917820000001</v>
      </c>
      <c r="H41" s="39">
        <v>1970</v>
      </c>
      <c r="I41" s="40"/>
      <c r="J41" s="40"/>
    </row>
    <row r="42" spans="2:10" ht="15" x14ac:dyDescent="0.25">
      <c r="B42" s="26" t="s">
        <v>36</v>
      </c>
      <c r="C42" s="27">
        <v>11.101577000000001</v>
      </c>
      <c r="D42" s="28">
        <v>4.2680189999999998</v>
      </c>
      <c r="E42" s="28">
        <v>0.47362900000000002</v>
      </c>
      <c r="F42" s="28">
        <v>0</v>
      </c>
      <c r="G42" s="37">
        <f t="shared" si="1"/>
        <v>16.2694911</v>
      </c>
      <c r="H42" s="39">
        <v>1988</v>
      </c>
      <c r="I42" s="40"/>
      <c r="J42" s="40"/>
    </row>
    <row r="43" spans="2:10" ht="15" x14ac:dyDescent="0.25">
      <c r="B43" s="26" t="s">
        <v>37</v>
      </c>
      <c r="C43" s="27">
        <v>0.29380600000000001</v>
      </c>
      <c r="D43" s="28">
        <v>0</v>
      </c>
      <c r="E43" s="28">
        <v>0</v>
      </c>
      <c r="F43" s="28">
        <v>0</v>
      </c>
      <c r="G43" s="37">
        <f t="shared" si="1"/>
        <v>0.29380600000000001</v>
      </c>
      <c r="H43" s="41">
        <v>1991</v>
      </c>
      <c r="I43" s="40"/>
      <c r="J43" s="40"/>
    </row>
    <row r="44" spans="2:10" ht="15" x14ac:dyDescent="0.25">
      <c r="B44" s="26" t="s">
        <v>477</v>
      </c>
      <c r="C44" s="27">
        <v>1.7919000000000001E-2</v>
      </c>
      <c r="D44" s="28">
        <v>0</v>
      </c>
      <c r="E44" s="28">
        <v>1.0900000000000001E-4</v>
      </c>
      <c r="F44" s="28">
        <v>0</v>
      </c>
      <c r="G44" s="37">
        <f t="shared" si="1"/>
        <v>1.8126099999999999E-2</v>
      </c>
      <c r="H44" s="41">
        <v>1974</v>
      </c>
      <c r="I44" s="40"/>
      <c r="J44" s="40"/>
    </row>
    <row r="45" spans="2:10" ht="15" x14ac:dyDescent="0.25">
      <c r="B45" s="26" t="s">
        <v>38</v>
      </c>
      <c r="C45" s="27">
        <v>33.851990999999998</v>
      </c>
      <c r="D45" s="28">
        <v>5.6830779999999992</v>
      </c>
      <c r="E45" s="28">
        <v>0.52323200000000003</v>
      </c>
      <c r="F45" s="28">
        <v>0</v>
      </c>
      <c r="G45" s="37">
        <f t="shared" si="1"/>
        <v>40.529209799999997</v>
      </c>
      <c r="H45" s="39">
        <v>1992</v>
      </c>
      <c r="I45" s="40"/>
      <c r="J45" s="40"/>
    </row>
    <row r="46" spans="2:10" ht="15" x14ac:dyDescent="0.25">
      <c r="B46" s="26" t="s">
        <v>417</v>
      </c>
      <c r="C46" s="27">
        <v>0.58470599999999995</v>
      </c>
      <c r="D46" s="28">
        <v>0</v>
      </c>
      <c r="E46" s="28">
        <v>0</v>
      </c>
      <c r="F46" s="28">
        <v>0</v>
      </c>
      <c r="G46" s="37">
        <f t="shared" si="1"/>
        <v>0.58470599999999995</v>
      </c>
      <c r="H46" s="39">
        <v>2007</v>
      </c>
      <c r="I46" s="40"/>
      <c r="J46" s="40"/>
    </row>
    <row r="47" spans="2:10" ht="15" x14ac:dyDescent="0.25">
      <c r="B47" s="26" t="s">
        <v>128</v>
      </c>
      <c r="C47" s="27">
        <v>0.231908</v>
      </c>
      <c r="D47" s="28">
        <v>0.45863500000000001</v>
      </c>
      <c r="E47" s="28">
        <v>2.5676000000000001E-2</v>
      </c>
      <c r="F47" s="28">
        <v>1.8061999999999998E-2</v>
      </c>
      <c r="G47" s="37">
        <f t="shared" si="1"/>
        <v>0.75738939999999999</v>
      </c>
      <c r="H47" s="39">
        <v>1985</v>
      </c>
      <c r="I47" s="40"/>
      <c r="J47" s="40"/>
    </row>
    <row r="48" spans="2:10" ht="15" x14ac:dyDescent="0.25">
      <c r="B48" s="26" t="s">
        <v>39</v>
      </c>
      <c r="C48" s="27">
        <v>2.9223800000000004</v>
      </c>
      <c r="D48" s="28">
        <v>0.88150699999999993</v>
      </c>
      <c r="E48" s="28">
        <v>0.17723299999999997</v>
      </c>
      <c r="F48" s="28">
        <v>0</v>
      </c>
      <c r="G48" s="37">
        <f t="shared" si="1"/>
        <v>4.1406297000000007</v>
      </c>
      <c r="H48" s="39">
        <v>2004</v>
      </c>
      <c r="I48" s="40"/>
      <c r="J48" s="40"/>
    </row>
    <row r="49" spans="2:10" ht="15" x14ac:dyDescent="0.25">
      <c r="B49" s="26" t="s">
        <v>717</v>
      </c>
      <c r="C49" s="27">
        <v>0.74788100000000002</v>
      </c>
      <c r="D49" s="28">
        <v>0.59567199999999998</v>
      </c>
      <c r="E49" s="28">
        <v>4.0640999999999997E-2</v>
      </c>
      <c r="F49" s="28">
        <v>0</v>
      </c>
      <c r="G49" s="37">
        <f t="shared" si="1"/>
        <v>1.4207708999999999</v>
      </c>
      <c r="H49" s="39">
        <v>1978</v>
      </c>
      <c r="I49" s="40"/>
      <c r="J49" s="40"/>
    </row>
    <row r="50" spans="2:10" ht="15" x14ac:dyDescent="0.25">
      <c r="B50" s="26" t="s">
        <v>40</v>
      </c>
      <c r="C50" s="27">
        <v>11.827573999999998</v>
      </c>
      <c r="D50" s="28">
        <v>23.963254000000003</v>
      </c>
      <c r="E50" s="28">
        <v>5.3808280000000002</v>
      </c>
      <c r="F50" s="28">
        <v>0.79937000000000014</v>
      </c>
      <c r="G50" s="37">
        <f t="shared" si="1"/>
        <v>46.813771200000012</v>
      </c>
      <c r="H50" s="39">
        <v>1989</v>
      </c>
      <c r="I50" s="40"/>
      <c r="J50" s="40"/>
    </row>
    <row r="51" spans="2:10" ht="15" x14ac:dyDescent="0.25">
      <c r="B51" s="26" t="s">
        <v>129</v>
      </c>
      <c r="C51" s="27">
        <v>5.4880610000000001</v>
      </c>
      <c r="D51" s="28">
        <v>0</v>
      </c>
      <c r="E51" s="28">
        <v>0</v>
      </c>
      <c r="F51" s="28">
        <v>0</v>
      </c>
      <c r="G51" s="37">
        <f t="shared" si="1"/>
        <v>5.4880610000000001</v>
      </c>
      <c r="H51" s="39">
        <v>2000</v>
      </c>
      <c r="I51" s="40"/>
      <c r="J51" s="40"/>
    </row>
    <row r="52" spans="2:10" ht="15" x14ac:dyDescent="0.25">
      <c r="B52" s="26" t="s">
        <v>42</v>
      </c>
      <c r="C52" s="27">
        <v>112.48021799999999</v>
      </c>
      <c r="D52" s="28">
        <v>0</v>
      </c>
      <c r="E52" s="28">
        <v>0</v>
      </c>
      <c r="F52" s="28">
        <v>0</v>
      </c>
      <c r="G52" s="37">
        <f t="shared" si="1"/>
        <v>112.48021799999999</v>
      </c>
      <c r="H52" s="39">
        <v>1991</v>
      </c>
      <c r="I52" s="40"/>
      <c r="J52" s="40"/>
    </row>
    <row r="53" spans="2:10" ht="15" x14ac:dyDescent="0.25">
      <c r="B53" s="26" t="s">
        <v>130</v>
      </c>
      <c r="C53" s="27">
        <v>10.696736</v>
      </c>
      <c r="D53" s="28">
        <v>5.9378959999999994</v>
      </c>
      <c r="E53" s="28">
        <v>0.88208900000000001</v>
      </c>
      <c r="F53" s="28">
        <v>0</v>
      </c>
      <c r="G53" s="37">
        <f t="shared" si="1"/>
        <v>18.3106011</v>
      </c>
      <c r="H53" s="39">
        <v>1975</v>
      </c>
      <c r="I53" s="40"/>
      <c r="J53" s="40"/>
    </row>
    <row r="54" spans="2:10" ht="15" x14ac:dyDescent="0.25">
      <c r="B54" s="26" t="s">
        <v>43</v>
      </c>
      <c r="C54" s="27">
        <v>365.00518499999998</v>
      </c>
      <c r="D54" s="28">
        <v>23.077293000000004</v>
      </c>
      <c r="E54" s="28">
        <v>2.8262220000000005</v>
      </c>
      <c r="F54" s="28">
        <v>0</v>
      </c>
      <c r="G54" s="37">
        <f t="shared" si="1"/>
        <v>393.45229979999999</v>
      </c>
      <c r="H54" s="39">
        <v>1978</v>
      </c>
      <c r="I54" s="40"/>
      <c r="J54" s="40"/>
    </row>
    <row r="55" spans="2:10" ht="15" x14ac:dyDescent="0.25">
      <c r="B55" s="26" t="s">
        <v>44</v>
      </c>
      <c r="C55" s="27">
        <v>51.765891000000003</v>
      </c>
      <c r="D55" s="28">
        <v>52.503613999999999</v>
      </c>
      <c r="E55" s="28">
        <v>6.8898300000000008</v>
      </c>
      <c r="F55" s="28">
        <v>5.0276999999999995E-2</v>
      </c>
      <c r="G55" s="37">
        <f t="shared" si="1"/>
        <v>117.410459</v>
      </c>
      <c r="H55" s="39">
        <v>1978</v>
      </c>
      <c r="I55" s="40"/>
      <c r="J55" s="40"/>
    </row>
    <row r="56" spans="2:10" ht="15" x14ac:dyDescent="0.25">
      <c r="B56" s="26" t="s">
        <v>45</v>
      </c>
      <c r="C56" s="27">
        <v>0.18103</v>
      </c>
      <c r="D56" s="28">
        <v>15.071</v>
      </c>
      <c r="E56" s="28">
        <v>2.0838650000000003</v>
      </c>
      <c r="F56" s="28">
        <v>4.3923230000000002</v>
      </c>
      <c r="G56" s="37">
        <f t="shared" si="1"/>
        <v>23.603696500000002</v>
      </c>
      <c r="H56" s="39">
        <v>1982</v>
      </c>
      <c r="I56" s="40"/>
      <c r="J56" s="40"/>
    </row>
    <row r="57" spans="2:10" ht="15" x14ac:dyDescent="0.25">
      <c r="B57" s="26" t="s">
        <v>46</v>
      </c>
      <c r="C57" s="27">
        <v>36.157316999999999</v>
      </c>
      <c r="D57" s="28">
        <v>6.1955080000000011</v>
      </c>
      <c r="E57" s="28">
        <v>1.9064019999999999</v>
      </c>
      <c r="F57" s="28">
        <v>0</v>
      </c>
      <c r="G57" s="37">
        <f t="shared" si="1"/>
        <v>45.974988800000006</v>
      </c>
      <c r="H57" s="39">
        <v>1980</v>
      </c>
      <c r="I57" s="40"/>
      <c r="J57" s="40"/>
    </row>
    <row r="58" spans="2:10" ht="15" x14ac:dyDescent="0.25">
      <c r="B58" s="26" t="s">
        <v>433</v>
      </c>
      <c r="C58" s="27">
        <v>158.00599600000001</v>
      </c>
      <c r="D58" s="28">
        <v>18.499090999999996</v>
      </c>
      <c r="E58" s="28">
        <v>0.65586199999999995</v>
      </c>
      <c r="F58" s="28">
        <v>0</v>
      </c>
      <c r="G58" s="37">
        <f t="shared" si="1"/>
        <v>177.75122480000002</v>
      </c>
      <c r="H58" s="39">
        <v>1985</v>
      </c>
      <c r="I58" s="40"/>
      <c r="J58" s="40"/>
    </row>
    <row r="59" spans="2:10" ht="15" x14ac:dyDescent="0.25">
      <c r="B59" s="26" t="s">
        <v>47</v>
      </c>
      <c r="C59" s="27">
        <v>6.6196129999999993</v>
      </c>
      <c r="D59" s="28">
        <v>45.887181999999996</v>
      </c>
      <c r="E59" s="28">
        <v>0</v>
      </c>
      <c r="F59" s="28">
        <v>0</v>
      </c>
      <c r="G59" s="37">
        <f t="shared" si="1"/>
        <v>52.506794999999997</v>
      </c>
      <c r="H59" s="39">
        <v>1972</v>
      </c>
      <c r="I59" s="40"/>
      <c r="J59" s="40"/>
    </row>
    <row r="60" spans="2:10" ht="15" x14ac:dyDescent="0.25">
      <c r="B60" s="26" t="s">
        <v>48</v>
      </c>
      <c r="C60" s="27">
        <v>9.8140160000000005</v>
      </c>
      <c r="D60" s="28">
        <v>1.6643609999999998</v>
      </c>
      <c r="E60" s="28">
        <v>0.26347800000000016</v>
      </c>
      <c r="F60" s="28">
        <v>0</v>
      </c>
      <c r="G60" s="37">
        <f t="shared" si="1"/>
        <v>11.9789852</v>
      </c>
      <c r="H60" s="39">
        <v>1974</v>
      </c>
      <c r="I60" s="40"/>
      <c r="J60" s="40"/>
    </row>
    <row r="61" spans="2:10" ht="15" x14ac:dyDescent="0.25">
      <c r="B61" s="26" t="s">
        <v>354</v>
      </c>
      <c r="C61" s="27">
        <v>1.9062439999999998</v>
      </c>
      <c r="D61" s="28">
        <v>0.246584</v>
      </c>
      <c r="E61" s="28">
        <v>0.102067</v>
      </c>
      <c r="F61" s="28">
        <v>0</v>
      </c>
      <c r="G61" s="37">
        <f t="shared" si="1"/>
        <v>2.3467552999999999</v>
      </c>
      <c r="H61" s="39">
        <v>2009</v>
      </c>
      <c r="I61" s="40"/>
      <c r="J61" s="40"/>
    </row>
    <row r="62" spans="2:10" ht="15" x14ac:dyDescent="0.25">
      <c r="B62" s="26" t="s">
        <v>392</v>
      </c>
      <c r="C62" s="27">
        <v>4.4810000000000006E-3</v>
      </c>
      <c r="D62" s="28">
        <v>8.2853999999999997E-2</v>
      </c>
      <c r="E62" s="28">
        <v>4.3630000000000006E-3</v>
      </c>
      <c r="F62" s="28">
        <v>0</v>
      </c>
      <c r="G62" s="37">
        <f t="shared" si="1"/>
        <v>9.5624699999999993E-2</v>
      </c>
      <c r="H62" s="39">
        <v>2008</v>
      </c>
      <c r="I62" s="40"/>
      <c r="J62" s="40"/>
    </row>
    <row r="63" spans="2:10" ht="15" x14ac:dyDescent="0.25">
      <c r="B63" s="26" t="s">
        <v>431</v>
      </c>
      <c r="C63" s="27">
        <v>2.3109630000000001</v>
      </c>
      <c r="D63" s="28">
        <v>0.58460800000000002</v>
      </c>
      <c r="E63" s="28">
        <v>9.1660000000000005E-2</v>
      </c>
      <c r="F63" s="28">
        <v>0</v>
      </c>
      <c r="G63" s="37">
        <f t="shared" si="1"/>
        <v>3.0697250000000005</v>
      </c>
      <c r="H63" s="39">
        <v>2009</v>
      </c>
      <c r="I63" s="40"/>
      <c r="J63" s="40"/>
    </row>
    <row r="64" spans="2:10" ht="15" x14ac:dyDescent="0.25">
      <c r="B64" s="26" t="s">
        <v>355</v>
      </c>
      <c r="C64" s="27">
        <v>6.2761709999999997</v>
      </c>
      <c r="D64" s="28">
        <v>0.29219800000000001</v>
      </c>
      <c r="E64" s="28">
        <v>0.46237699999999998</v>
      </c>
      <c r="F64" s="28">
        <v>0</v>
      </c>
      <c r="G64" s="37">
        <f t="shared" si="1"/>
        <v>7.4468852999999999</v>
      </c>
      <c r="H64" s="39">
        <v>2008</v>
      </c>
      <c r="I64" s="40"/>
      <c r="J64" s="40"/>
    </row>
    <row r="65" spans="2:10" ht="15" x14ac:dyDescent="0.25">
      <c r="B65" s="26" t="s">
        <v>51</v>
      </c>
      <c r="C65" s="27">
        <v>20.569090000000003</v>
      </c>
      <c r="D65" s="28">
        <v>24.726409</v>
      </c>
      <c r="E65" s="28">
        <v>5.3545889999999998</v>
      </c>
      <c r="F65" s="28">
        <v>2.0967440000000002</v>
      </c>
      <c r="G65" s="37">
        <f t="shared" si="1"/>
        <v>57.565962100000007</v>
      </c>
      <c r="H65" s="39">
        <v>1997</v>
      </c>
      <c r="I65" s="40"/>
      <c r="J65" s="40"/>
    </row>
    <row r="66" spans="2:10" ht="15" x14ac:dyDescent="0.25">
      <c r="B66" s="26" t="s">
        <v>52</v>
      </c>
      <c r="C66" s="27">
        <v>26.535498000000004</v>
      </c>
      <c r="D66" s="28">
        <v>72.750033999999999</v>
      </c>
      <c r="E66" s="28">
        <v>5.8435099999999993</v>
      </c>
      <c r="F66" s="28">
        <v>0</v>
      </c>
      <c r="G66" s="37">
        <f t="shared" si="1"/>
        <v>110.38820100000001</v>
      </c>
      <c r="H66" s="39">
        <v>1994</v>
      </c>
      <c r="I66" s="40"/>
      <c r="J66" s="40"/>
    </row>
    <row r="67" spans="2:10" ht="15" x14ac:dyDescent="0.25">
      <c r="B67" s="26" t="s">
        <v>503</v>
      </c>
      <c r="C67" s="27">
        <v>0</v>
      </c>
      <c r="D67" s="28">
        <v>0</v>
      </c>
      <c r="E67" s="28">
        <v>0</v>
      </c>
      <c r="F67" s="28">
        <v>0</v>
      </c>
      <c r="G67" s="37">
        <f t="shared" si="1"/>
        <v>0</v>
      </c>
      <c r="H67" s="39">
        <v>2010</v>
      </c>
      <c r="I67" s="40"/>
      <c r="J67" s="40"/>
    </row>
    <row r="68" spans="2:10" ht="15" x14ac:dyDescent="0.25">
      <c r="B68" s="26" t="s">
        <v>132</v>
      </c>
      <c r="C68" s="27">
        <v>0.41725600000000002</v>
      </c>
      <c r="D68" s="28">
        <v>5.3294210000000009</v>
      </c>
      <c r="E68" s="28">
        <v>0.48283099999999995</v>
      </c>
      <c r="F68" s="28">
        <v>0</v>
      </c>
      <c r="G68" s="37">
        <f t="shared" si="1"/>
        <v>6.664055900000001</v>
      </c>
      <c r="H68" s="39">
        <v>1992</v>
      </c>
      <c r="I68" s="40"/>
      <c r="J68" s="40"/>
    </row>
    <row r="69" spans="2:10" ht="15" x14ac:dyDescent="0.25">
      <c r="B69" s="26" t="s">
        <v>53</v>
      </c>
      <c r="C69" s="27">
        <v>4.6202430000000003</v>
      </c>
      <c r="D69" s="28">
        <v>22.190853999999998</v>
      </c>
      <c r="E69" s="28">
        <v>5.875278999999999</v>
      </c>
      <c r="F69" s="28">
        <v>2.2528410000000001</v>
      </c>
      <c r="G69" s="37">
        <f t="shared" si="1"/>
        <v>40.226968099999993</v>
      </c>
      <c r="H69" s="39">
        <v>1987</v>
      </c>
      <c r="I69" s="40"/>
      <c r="J69" s="40"/>
    </row>
    <row r="70" spans="2:10" ht="15" x14ac:dyDescent="0.25">
      <c r="B70" s="26" t="s">
        <v>54</v>
      </c>
      <c r="C70" s="27">
        <v>7.5723880000000001</v>
      </c>
      <c r="D70" s="28">
        <v>3.1603380000000003</v>
      </c>
      <c r="E70" s="28">
        <v>0.71686499999999997</v>
      </c>
      <c r="F70" s="28">
        <v>0</v>
      </c>
      <c r="G70" s="37">
        <f t="shared" si="1"/>
        <v>12.0947695</v>
      </c>
      <c r="H70" s="39">
        <v>2001</v>
      </c>
      <c r="I70" s="40"/>
      <c r="J70" s="40"/>
    </row>
    <row r="71" spans="2:10" ht="15" x14ac:dyDescent="0.25">
      <c r="B71" s="26" t="s">
        <v>56</v>
      </c>
      <c r="C71" s="27">
        <v>26.661405999999999</v>
      </c>
      <c r="D71" s="28">
        <v>10.141782000000001</v>
      </c>
      <c r="E71" s="28">
        <v>2.2951619999999999</v>
      </c>
      <c r="F71" s="28">
        <v>0</v>
      </c>
      <c r="G71" s="37">
        <f t="shared" si="1"/>
        <v>41.163995799999995</v>
      </c>
      <c r="H71" s="39">
        <v>1986</v>
      </c>
      <c r="I71" s="40"/>
      <c r="J71" s="40"/>
    </row>
    <row r="72" spans="2:10" ht="15" x14ac:dyDescent="0.25">
      <c r="B72" s="26" t="s">
        <v>57</v>
      </c>
      <c r="C72" s="27">
        <v>90.097401000000005</v>
      </c>
      <c r="D72" s="28">
        <v>7.2691579999999991</v>
      </c>
      <c r="E72" s="28">
        <v>0.89392199999999988</v>
      </c>
      <c r="F72" s="28">
        <v>0</v>
      </c>
      <c r="G72" s="37">
        <f t="shared" si="1"/>
        <v>99.06501080000001</v>
      </c>
      <c r="H72" s="39">
        <v>1992</v>
      </c>
      <c r="I72" s="40"/>
      <c r="J72" s="40"/>
    </row>
    <row r="73" spans="2:10" ht="15" x14ac:dyDescent="0.25">
      <c r="B73" s="26" t="s">
        <v>58</v>
      </c>
      <c r="C73" s="27">
        <v>0</v>
      </c>
      <c r="D73" s="28">
        <v>190.62391099999996</v>
      </c>
      <c r="E73" s="28">
        <v>0</v>
      </c>
      <c r="F73" s="28">
        <v>13.541561</v>
      </c>
      <c r="G73" s="37">
        <f t="shared" si="1"/>
        <v>204.16547199999997</v>
      </c>
      <c r="H73" s="41">
        <v>1997</v>
      </c>
      <c r="I73" s="40"/>
      <c r="J73" s="40"/>
    </row>
    <row r="74" spans="2:10" ht="15" x14ac:dyDescent="0.25">
      <c r="B74" s="26" t="s">
        <v>59</v>
      </c>
      <c r="C74" s="27">
        <v>377.63165199999997</v>
      </c>
      <c r="D74" s="28">
        <v>48.013560999999996</v>
      </c>
      <c r="E74" s="28">
        <v>10.367828999999999</v>
      </c>
      <c r="F74" s="28">
        <v>0</v>
      </c>
      <c r="G74" s="37">
        <f t="shared" si="1"/>
        <v>445.34408809999996</v>
      </c>
      <c r="H74" s="39">
        <v>1979</v>
      </c>
      <c r="I74" s="40"/>
      <c r="J74" s="40"/>
    </row>
    <row r="75" spans="2:10" ht="15" x14ac:dyDescent="0.25">
      <c r="B75" s="26" t="s">
        <v>60</v>
      </c>
      <c r="C75" s="27">
        <v>54.060962999999994</v>
      </c>
      <c r="D75" s="28">
        <v>11.734630000000001</v>
      </c>
      <c r="E75" s="28">
        <v>1.236</v>
      </c>
      <c r="F75" s="28">
        <v>0</v>
      </c>
      <c r="G75" s="37">
        <f t="shared" si="1"/>
        <v>68.143992999999995</v>
      </c>
      <c r="H75" s="39">
        <v>1984</v>
      </c>
      <c r="I75" s="40"/>
      <c r="J75" s="40"/>
    </row>
    <row r="76" spans="2:10" ht="15" x14ac:dyDescent="0.25">
      <c r="B76" s="26" t="s">
        <v>61</v>
      </c>
      <c r="C76" s="27">
        <v>21.151632999999997</v>
      </c>
      <c r="D76" s="28">
        <v>0.34282900000000005</v>
      </c>
      <c r="E76" s="28">
        <v>5.2999999999999999E-2</v>
      </c>
      <c r="F76" s="28">
        <v>0</v>
      </c>
      <c r="G76" s="37">
        <f t="shared" si="1"/>
        <v>21.595161999999998</v>
      </c>
      <c r="H76" s="39">
        <v>1981</v>
      </c>
      <c r="I76" s="40"/>
      <c r="J76" s="40"/>
    </row>
    <row r="77" spans="2:10" ht="15" x14ac:dyDescent="0.25">
      <c r="B77" s="26" t="s">
        <v>96</v>
      </c>
      <c r="C77" s="27">
        <v>0.66147899999999993</v>
      </c>
      <c r="D77" s="28">
        <v>0.38500000000000001</v>
      </c>
      <c r="E77" s="28">
        <v>1.7302999999999999E-2</v>
      </c>
      <c r="F77" s="28">
        <v>0</v>
      </c>
      <c r="G77" s="37">
        <f t="shared" si="1"/>
        <v>1.0793546999999999</v>
      </c>
      <c r="H77" s="39">
        <v>1991</v>
      </c>
      <c r="I77" s="40"/>
      <c r="J77" s="40"/>
    </row>
    <row r="78" spans="2:10" ht="15" x14ac:dyDescent="0.25">
      <c r="B78" s="26" t="s">
        <v>62</v>
      </c>
      <c r="C78" s="27">
        <v>0.74585400000000002</v>
      </c>
      <c r="D78" s="28">
        <v>2.674512</v>
      </c>
      <c r="E78" s="28">
        <v>5.1156E-2</v>
      </c>
      <c r="F78" s="28">
        <v>6.2191999999999997E-2</v>
      </c>
      <c r="G78" s="37">
        <f t="shared" si="1"/>
        <v>3.5797544000000001</v>
      </c>
      <c r="H78" s="39">
        <v>2001</v>
      </c>
      <c r="I78" s="40"/>
      <c r="J78" s="40"/>
    </row>
    <row r="79" spans="2:10" ht="15" x14ac:dyDescent="0.25">
      <c r="B79" s="26" t="s">
        <v>63</v>
      </c>
      <c r="C79" s="27">
        <v>12.257872000000001</v>
      </c>
      <c r="D79" s="28">
        <v>0.26525299999999996</v>
      </c>
      <c r="E79" s="28">
        <v>0</v>
      </c>
      <c r="F79" s="28">
        <v>0</v>
      </c>
      <c r="G79" s="37">
        <f t="shared" si="1"/>
        <v>12.523125</v>
      </c>
      <c r="H79" s="39">
        <v>2003</v>
      </c>
      <c r="I79" s="40"/>
      <c r="J79" s="40"/>
    </row>
    <row r="80" spans="2:10" ht="15" x14ac:dyDescent="0.25">
      <c r="B80" s="26" t="s">
        <v>64</v>
      </c>
      <c r="C80" s="27">
        <v>0.60359700000000005</v>
      </c>
      <c r="D80" s="28">
        <v>7.1232159999999993</v>
      </c>
      <c r="E80" s="28">
        <v>2.6896389999999997</v>
      </c>
      <c r="F80" s="28">
        <v>6.0419239999999999</v>
      </c>
      <c r="G80" s="37">
        <f t="shared" si="1"/>
        <v>18.879051099999998</v>
      </c>
      <c r="H80" s="39">
        <v>1982</v>
      </c>
      <c r="I80" s="40"/>
      <c r="J80" s="40"/>
    </row>
    <row r="81" spans="2:13" ht="15" x14ac:dyDescent="0.25">
      <c r="B81" s="26" t="s">
        <v>697</v>
      </c>
      <c r="C81" s="27">
        <v>2.0444E-2</v>
      </c>
      <c r="D81" s="28">
        <v>0</v>
      </c>
      <c r="E81" s="28">
        <v>0</v>
      </c>
      <c r="F81" s="28">
        <v>0</v>
      </c>
      <c r="G81" s="37">
        <f t="shared" si="1"/>
        <v>2.0444E-2</v>
      </c>
      <c r="H81" s="39">
        <v>2017</v>
      </c>
      <c r="I81" s="40"/>
      <c r="J81" s="40"/>
    </row>
    <row r="82" spans="2:13" ht="15" x14ac:dyDescent="0.25">
      <c r="B82" s="26" t="s">
        <v>136</v>
      </c>
      <c r="C82" s="27">
        <v>12.478475</v>
      </c>
      <c r="D82" s="28">
        <v>18.676538999999998</v>
      </c>
      <c r="E82" s="28">
        <v>2.1166559999999999</v>
      </c>
      <c r="F82" s="28">
        <v>0</v>
      </c>
      <c r="G82" s="37">
        <f t="shared" si="1"/>
        <v>35.176660399999996</v>
      </c>
      <c r="H82" s="39">
        <v>1998</v>
      </c>
      <c r="I82" s="40"/>
      <c r="J82" s="40"/>
    </row>
    <row r="83" spans="2:13" ht="15" x14ac:dyDescent="0.25">
      <c r="B83" s="26" t="s">
        <v>65</v>
      </c>
      <c r="C83" s="27">
        <v>2.00345</v>
      </c>
      <c r="D83" s="28">
        <v>10.536945000000001</v>
      </c>
      <c r="E83" s="28">
        <v>0</v>
      </c>
      <c r="F83" s="28">
        <v>0</v>
      </c>
      <c r="G83" s="37">
        <f t="shared" si="1"/>
        <v>12.540395</v>
      </c>
      <c r="H83" s="39">
        <v>1990</v>
      </c>
      <c r="I83" s="40"/>
      <c r="J83" s="40"/>
    </row>
    <row r="84" spans="2:13" ht="15" x14ac:dyDescent="0.25">
      <c r="B84" s="26" t="s">
        <v>397</v>
      </c>
      <c r="C84" s="27">
        <v>3.6931350000000003</v>
      </c>
      <c r="D84" s="28">
        <v>0.34665999999999997</v>
      </c>
      <c r="E84" s="28">
        <v>5.9597999999999998E-2</v>
      </c>
      <c r="F84" s="28">
        <v>0</v>
      </c>
      <c r="G84" s="37">
        <f t="shared" si="1"/>
        <v>4.1530312</v>
      </c>
      <c r="H84" s="39">
        <v>2008</v>
      </c>
      <c r="I84" s="40"/>
      <c r="J84" s="40"/>
    </row>
    <row r="85" spans="2:13" ht="15" x14ac:dyDescent="0.25">
      <c r="B85" s="26" t="s">
        <v>387</v>
      </c>
      <c r="C85" s="27">
        <v>2.9736660000000001</v>
      </c>
      <c r="D85" s="36">
        <v>134.208</v>
      </c>
      <c r="E85" s="36">
        <v>9.5862320000000008</v>
      </c>
      <c r="F85" s="36">
        <v>29.662072999999996</v>
      </c>
      <c r="G85" s="37">
        <f t="shared" si="1"/>
        <v>185.05757980000001</v>
      </c>
      <c r="H85" s="42">
        <v>1974</v>
      </c>
      <c r="I85" s="40" t="s">
        <v>66</v>
      </c>
      <c r="J85" s="40"/>
      <c r="K85" s="36"/>
      <c r="L85" s="36"/>
      <c r="M85" s="36"/>
    </row>
    <row r="86" spans="2:13" ht="15" x14ac:dyDescent="0.25">
      <c r="B86" s="26" t="s">
        <v>98</v>
      </c>
      <c r="C86" s="27">
        <v>0.23021800000000001</v>
      </c>
      <c r="D86" s="36">
        <v>67.888000000000005</v>
      </c>
      <c r="E86" s="36">
        <v>13.293580999999998</v>
      </c>
      <c r="F86" s="36">
        <v>26.832273999999998</v>
      </c>
      <c r="G86" s="37">
        <f t="shared" si="1"/>
        <v>120.2082959</v>
      </c>
      <c r="H86" s="42">
        <v>1981</v>
      </c>
      <c r="I86" s="40"/>
      <c r="J86" s="40"/>
      <c r="K86" s="36"/>
      <c r="L86" s="36"/>
      <c r="M86" s="36"/>
    </row>
    <row r="87" spans="2:13" ht="15" x14ac:dyDescent="0.25">
      <c r="B87" s="26" t="s">
        <v>67</v>
      </c>
      <c r="C87" s="27">
        <v>212.81401599999998</v>
      </c>
      <c r="D87" s="28">
        <v>6.4198430000000011</v>
      </c>
      <c r="E87" s="28">
        <v>4.6887279999999993</v>
      </c>
      <c r="F87" s="28">
        <v>2.2801999999999999E-2</v>
      </c>
      <c r="G87" s="37">
        <f t="shared" si="1"/>
        <v>228.16524420000002</v>
      </c>
      <c r="H87" s="39">
        <v>1979</v>
      </c>
      <c r="I87" s="40"/>
      <c r="J87" s="40"/>
    </row>
    <row r="88" spans="2:13" ht="15" x14ac:dyDescent="0.25">
      <c r="B88" s="26" t="s">
        <v>68</v>
      </c>
      <c r="C88" s="27">
        <v>0</v>
      </c>
      <c r="D88" s="28">
        <v>46.905159999999995</v>
      </c>
      <c r="E88" s="28">
        <v>2.3482750000000006</v>
      </c>
      <c r="F88" s="28">
        <v>7.5870790000000001</v>
      </c>
      <c r="G88" s="37">
        <f t="shared" si="1"/>
        <v>58.953961499999998</v>
      </c>
      <c r="H88" s="41">
        <v>1984</v>
      </c>
      <c r="I88" s="40"/>
      <c r="J88" s="40"/>
    </row>
    <row r="89" spans="2:13" ht="15" x14ac:dyDescent="0.25">
      <c r="B89" s="26" t="s">
        <v>69</v>
      </c>
      <c r="C89" s="27">
        <v>573.14015699999993</v>
      </c>
      <c r="D89" s="28">
        <v>76.293049000000011</v>
      </c>
      <c r="E89" s="28">
        <v>20.123003999999998</v>
      </c>
      <c r="F89" s="28">
        <v>0.93260300000000007</v>
      </c>
      <c r="G89" s="37">
        <f t="shared" si="1"/>
        <v>688.5995165999999</v>
      </c>
      <c r="H89" s="39">
        <v>1974</v>
      </c>
      <c r="I89" s="40"/>
      <c r="J89" s="40"/>
    </row>
    <row r="90" spans="2:13" ht="15" x14ac:dyDescent="0.25">
      <c r="B90" s="26" t="s">
        <v>70</v>
      </c>
      <c r="C90" s="27">
        <v>38.465226999999992</v>
      </c>
      <c r="D90" s="28">
        <v>2.4194500000000003</v>
      </c>
      <c r="E90" s="28">
        <v>0.82137700000000002</v>
      </c>
      <c r="F90" s="28">
        <v>6.8890000000000002E-3</v>
      </c>
      <c r="G90" s="37">
        <f t="shared" si="1"/>
        <v>42.45218229999999</v>
      </c>
      <c r="H90" s="39">
        <v>1977</v>
      </c>
      <c r="I90" s="40"/>
      <c r="J90" s="40"/>
    </row>
    <row r="91" spans="2:13" ht="15" x14ac:dyDescent="0.25">
      <c r="B91" s="26" t="s">
        <v>71</v>
      </c>
      <c r="C91" s="27">
        <v>37.267647000000011</v>
      </c>
      <c r="D91" s="28">
        <v>4.0803979999999997</v>
      </c>
      <c r="E91" s="28">
        <v>1.3978220000000001</v>
      </c>
      <c r="F91" s="28">
        <v>1.7038000000000001E-2</v>
      </c>
      <c r="G91" s="37">
        <f t="shared" si="1"/>
        <v>44.020944800000009</v>
      </c>
      <c r="H91" s="39">
        <v>1976</v>
      </c>
      <c r="I91" s="40"/>
      <c r="J91" s="40"/>
    </row>
    <row r="92" spans="2:13" ht="15" x14ac:dyDescent="0.25">
      <c r="B92" s="26" t="s">
        <v>398</v>
      </c>
      <c r="C92" s="27">
        <v>5.3435840000000008</v>
      </c>
      <c r="D92" s="28">
        <v>0</v>
      </c>
      <c r="E92" s="28">
        <v>0</v>
      </c>
      <c r="F92" s="28">
        <v>0</v>
      </c>
      <c r="G92" s="37">
        <f t="shared" si="1"/>
        <v>5.3435840000000008</v>
      </c>
      <c r="H92" s="39">
        <v>1992</v>
      </c>
      <c r="I92" s="40"/>
      <c r="J92" s="40"/>
    </row>
    <row r="93" spans="2:13" ht="15" x14ac:dyDescent="0.25">
      <c r="B93" s="26" t="s">
        <v>72</v>
      </c>
      <c r="C93" s="27">
        <v>10.464655</v>
      </c>
      <c r="D93" s="28">
        <v>0</v>
      </c>
      <c r="E93" s="28">
        <v>0</v>
      </c>
      <c r="F93" s="28">
        <v>0</v>
      </c>
      <c r="G93" s="37">
        <f t="shared" si="1"/>
        <v>10.464655</v>
      </c>
      <c r="H93" s="39">
        <v>1996</v>
      </c>
      <c r="I93" s="40"/>
      <c r="J93" s="40"/>
    </row>
    <row r="94" spans="2:13" ht="15" x14ac:dyDescent="0.25">
      <c r="B94" s="26" t="s">
        <v>73</v>
      </c>
      <c r="C94" s="27">
        <v>10.084116</v>
      </c>
      <c r="D94" s="28">
        <v>2.17</v>
      </c>
      <c r="E94" s="28">
        <v>0.25006200000000001</v>
      </c>
      <c r="F94" s="28">
        <v>0</v>
      </c>
      <c r="G94" s="37">
        <f t="shared" si="1"/>
        <v>12.729233799999999</v>
      </c>
      <c r="H94" s="39">
        <v>1983</v>
      </c>
      <c r="I94" s="40"/>
      <c r="J94" s="40"/>
    </row>
    <row r="95" spans="2:13" ht="15" x14ac:dyDescent="0.25">
      <c r="B95" s="26" t="s">
        <v>74</v>
      </c>
      <c r="C95" s="27">
        <v>0.32100000000000001</v>
      </c>
      <c r="D95" s="28">
        <v>2.4E-2</v>
      </c>
      <c r="E95" s="28">
        <v>8.0000000000000002E-3</v>
      </c>
      <c r="F95" s="28"/>
      <c r="G95" s="37">
        <f t="shared" si="1"/>
        <v>0.36020000000000002</v>
      </c>
      <c r="H95" s="39">
        <v>2007</v>
      </c>
      <c r="I95" s="40"/>
      <c r="J95" s="40"/>
    </row>
    <row r="96" spans="2:13" ht="15" x14ac:dyDescent="0.25">
      <c r="B96" s="26" t="s">
        <v>76</v>
      </c>
      <c r="C96" s="27">
        <v>60.364175999999986</v>
      </c>
      <c r="D96" s="28">
        <v>4.2861839999999995</v>
      </c>
      <c r="E96" s="28">
        <v>1.5962110000000003</v>
      </c>
      <c r="F96" s="28">
        <v>3.2309999999999999E-3</v>
      </c>
      <c r="G96" s="37">
        <f t="shared" si="1"/>
        <v>67.68639189999999</v>
      </c>
      <c r="H96" s="39">
        <v>1987</v>
      </c>
      <c r="I96" s="40"/>
      <c r="J96" s="40"/>
    </row>
    <row r="97" spans="2:10" ht="15" x14ac:dyDescent="0.25">
      <c r="B97" s="26" t="s">
        <v>434</v>
      </c>
      <c r="C97" s="27">
        <v>263.75431600000002</v>
      </c>
      <c r="D97" s="28">
        <v>609.793049</v>
      </c>
      <c r="E97" s="28">
        <v>10.451598999999998</v>
      </c>
      <c r="F97" s="28">
        <v>4.3369809999999998</v>
      </c>
      <c r="G97" s="37">
        <f t="shared" si="1"/>
        <v>897.74238410000009</v>
      </c>
      <c r="H97" s="39">
        <v>1979</v>
      </c>
      <c r="I97" s="40"/>
      <c r="J97" s="40"/>
    </row>
    <row r="98" spans="2:10" ht="15" x14ac:dyDescent="0.25">
      <c r="B98" s="26" t="s">
        <v>100</v>
      </c>
      <c r="C98" s="27">
        <v>1.576965</v>
      </c>
      <c r="D98" s="28">
        <v>3.3080399999999996</v>
      </c>
      <c r="E98" s="28">
        <v>0</v>
      </c>
      <c r="F98" s="28">
        <v>0</v>
      </c>
      <c r="G98" s="37">
        <f t="shared" si="1"/>
        <v>4.8850049999999996</v>
      </c>
      <c r="H98" s="39">
        <v>1990</v>
      </c>
      <c r="I98" s="40"/>
      <c r="J98" s="40"/>
    </row>
    <row r="99" spans="2:10" ht="15" x14ac:dyDescent="0.25">
      <c r="B99" s="26" t="s">
        <v>77</v>
      </c>
      <c r="C99" s="27">
        <v>3.5512069999999998</v>
      </c>
      <c r="D99" s="28">
        <v>19.565579</v>
      </c>
      <c r="E99" s="28">
        <v>0.15168699999999999</v>
      </c>
      <c r="F99" s="28">
        <v>0</v>
      </c>
      <c r="G99" s="37">
        <f t="shared" si="1"/>
        <v>23.404991299999999</v>
      </c>
      <c r="H99" s="39">
        <v>1996</v>
      </c>
      <c r="I99" s="40"/>
      <c r="J99" s="40"/>
    </row>
    <row r="100" spans="2:10" ht="15" x14ac:dyDescent="0.25">
      <c r="B100" s="26" t="s">
        <v>78</v>
      </c>
      <c r="C100" s="27">
        <v>28.576683000000006</v>
      </c>
      <c r="D100" s="28">
        <v>9.3201420000000006</v>
      </c>
      <c r="E100" s="28">
        <v>1.6469149999999999</v>
      </c>
      <c r="F100" s="28">
        <v>0</v>
      </c>
      <c r="G100" s="37">
        <f t="shared" si="1"/>
        <v>41.025963500000003</v>
      </c>
      <c r="H100" s="39">
        <v>1983</v>
      </c>
      <c r="I100" s="40"/>
      <c r="J100" s="40"/>
    </row>
    <row r="101" spans="2:10" ht="15" x14ac:dyDescent="0.25">
      <c r="B101" s="26" t="s">
        <v>79</v>
      </c>
      <c r="C101" s="27">
        <v>74.836232999999979</v>
      </c>
      <c r="D101" s="28">
        <v>3.8539809999999997</v>
      </c>
      <c r="E101" s="28">
        <v>2.6770580000000002</v>
      </c>
      <c r="F101" s="28">
        <v>0</v>
      </c>
      <c r="G101" s="37">
        <f t="shared" si="1"/>
        <v>83.776624199999986</v>
      </c>
      <c r="H101" s="39">
        <v>1976</v>
      </c>
      <c r="I101" s="40"/>
      <c r="J101" s="40"/>
    </row>
    <row r="102" spans="2:10" ht="15" x14ac:dyDescent="0.25">
      <c r="B102" s="26" t="s">
        <v>80</v>
      </c>
      <c r="C102" s="27">
        <v>6.7040139999999999</v>
      </c>
      <c r="D102" s="28">
        <v>0.28683600000000004</v>
      </c>
      <c r="E102" s="28">
        <v>3.4341000000000003E-2</v>
      </c>
      <c r="F102" s="28">
        <v>0</v>
      </c>
      <c r="G102" s="37">
        <f t="shared" si="1"/>
        <v>7.0560979000000001</v>
      </c>
      <c r="H102" s="39">
        <v>2000</v>
      </c>
      <c r="I102" s="40"/>
      <c r="J102" s="40"/>
    </row>
    <row r="103" spans="2:10" ht="15" x14ac:dyDescent="0.25">
      <c r="B103" s="26" t="s">
        <v>81</v>
      </c>
      <c r="C103" s="27">
        <v>2.206912</v>
      </c>
      <c r="D103" s="28">
        <v>1.9834219999999998</v>
      </c>
      <c r="E103" s="28">
        <v>0</v>
      </c>
      <c r="F103" s="28">
        <v>0</v>
      </c>
      <c r="G103" s="37">
        <f t="shared" ref="G103:G114" si="2">C103+D103+E103*1.9+F103</f>
        <v>4.190334</v>
      </c>
      <c r="H103" s="39">
        <v>1991</v>
      </c>
      <c r="I103" s="40"/>
      <c r="J103" s="40"/>
    </row>
    <row r="104" spans="2:10" ht="15" x14ac:dyDescent="0.25">
      <c r="B104" s="26" t="s">
        <v>348</v>
      </c>
      <c r="C104" s="27">
        <v>1.036016</v>
      </c>
      <c r="D104" s="28">
        <v>6.8721589999999999</v>
      </c>
      <c r="E104" s="28">
        <v>2.4049000000000001E-2</v>
      </c>
      <c r="F104" s="28">
        <v>0</v>
      </c>
      <c r="G104" s="37">
        <f t="shared" si="2"/>
        <v>7.9538681000000002</v>
      </c>
      <c r="H104" s="39">
        <v>1985</v>
      </c>
      <c r="I104" s="40"/>
      <c r="J104" s="40"/>
    </row>
    <row r="105" spans="2:10" ht="15" x14ac:dyDescent="0.25">
      <c r="B105" s="26" t="s">
        <v>82</v>
      </c>
      <c r="C105" s="27">
        <v>116.06638300000002</v>
      </c>
      <c r="D105" s="28">
        <v>22.296451999999995</v>
      </c>
      <c r="E105" s="28">
        <v>3.5176890000000012</v>
      </c>
      <c r="F105" s="28">
        <v>0</v>
      </c>
      <c r="G105" s="37">
        <f t="shared" si="2"/>
        <v>145.04644410000003</v>
      </c>
      <c r="H105" s="39">
        <v>1975</v>
      </c>
      <c r="I105" s="40"/>
      <c r="J105" s="40"/>
    </row>
    <row r="106" spans="2:10" ht="15" x14ac:dyDescent="0.25">
      <c r="B106" s="26" t="s">
        <v>84</v>
      </c>
      <c r="C106" s="27">
        <v>6.311858</v>
      </c>
      <c r="D106" s="28">
        <v>9.5639840000000014</v>
      </c>
      <c r="E106" s="28">
        <v>2.4294229999999999</v>
      </c>
      <c r="F106" s="28">
        <v>0.42905199999999999</v>
      </c>
      <c r="G106" s="37">
        <f t="shared" si="2"/>
        <v>20.920797700000001</v>
      </c>
      <c r="H106" s="39">
        <v>1981</v>
      </c>
      <c r="I106" s="40"/>
      <c r="J106" s="40"/>
    </row>
    <row r="107" spans="2:10" ht="15" x14ac:dyDescent="0.25">
      <c r="B107" s="26" t="s">
        <v>85</v>
      </c>
      <c r="C107" s="27">
        <v>54.465970000000006</v>
      </c>
      <c r="D107" s="28">
        <v>3.6137060000000001</v>
      </c>
      <c r="E107" s="28">
        <v>1.6473789999999997</v>
      </c>
      <c r="F107" s="28">
        <v>0</v>
      </c>
      <c r="G107" s="37">
        <f t="shared" si="2"/>
        <v>61.209696100000002</v>
      </c>
      <c r="H107" s="39">
        <v>1981</v>
      </c>
      <c r="I107" s="40"/>
      <c r="J107" s="40"/>
    </row>
    <row r="108" spans="2:10" ht="15" x14ac:dyDescent="0.25">
      <c r="B108" s="26" t="s">
        <v>86</v>
      </c>
      <c r="C108" s="27">
        <v>60.784119000000011</v>
      </c>
      <c r="D108" s="28">
        <v>1.876209</v>
      </c>
      <c r="E108" s="28">
        <v>1.175956</v>
      </c>
      <c r="F108" s="28">
        <v>4.5301999999999995E-2</v>
      </c>
      <c r="G108" s="37">
        <f t="shared" si="2"/>
        <v>64.939946400000025</v>
      </c>
      <c r="H108" s="39">
        <v>1986</v>
      </c>
      <c r="I108" s="40"/>
      <c r="J108" s="40"/>
    </row>
    <row r="109" spans="2:10" ht="15" x14ac:dyDescent="0.25">
      <c r="B109" s="26" t="s">
        <v>87</v>
      </c>
      <c r="C109" s="27">
        <v>12.060794000000001</v>
      </c>
      <c r="D109" s="28">
        <v>0.52676500000000004</v>
      </c>
      <c r="E109" s="28">
        <v>0</v>
      </c>
      <c r="F109" s="28">
        <v>0</v>
      </c>
      <c r="G109" s="37">
        <f t="shared" si="2"/>
        <v>12.587559000000001</v>
      </c>
      <c r="H109" s="39">
        <v>2003</v>
      </c>
      <c r="I109" s="40"/>
      <c r="J109" s="40"/>
    </row>
    <row r="110" spans="2:10" ht="15" x14ac:dyDescent="0.25">
      <c r="B110" s="26" t="s">
        <v>88</v>
      </c>
      <c r="C110" s="27">
        <v>31.829057000000002</v>
      </c>
      <c r="D110" s="28">
        <v>15.381069</v>
      </c>
      <c r="E110" s="28">
        <v>1.0790510000000002</v>
      </c>
      <c r="F110" s="28">
        <v>0</v>
      </c>
      <c r="G110" s="37">
        <f t="shared" si="2"/>
        <v>49.260322900000006</v>
      </c>
      <c r="H110" s="39">
        <v>1986</v>
      </c>
      <c r="J110" s="40"/>
    </row>
    <row r="111" spans="2:10" ht="15" x14ac:dyDescent="0.25">
      <c r="B111" s="26" t="s">
        <v>356</v>
      </c>
      <c r="C111" s="27">
        <v>2.292691</v>
      </c>
      <c r="D111" s="28">
        <v>3.4789039999999996</v>
      </c>
      <c r="E111" s="28">
        <v>0.47805000000000003</v>
      </c>
      <c r="F111" s="28">
        <v>0</v>
      </c>
      <c r="G111" s="37">
        <f t="shared" si="2"/>
        <v>6.6798899999999994</v>
      </c>
      <c r="H111" s="39">
        <v>2008</v>
      </c>
      <c r="J111" s="40"/>
    </row>
    <row r="112" spans="2:10" s="35" customFormat="1" ht="15" x14ac:dyDescent="0.25">
      <c r="B112" s="26" t="s">
        <v>89</v>
      </c>
      <c r="C112" s="27">
        <v>9.3005670000000009</v>
      </c>
      <c r="D112" s="28">
        <v>0.94126999999999994</v>
      </c>
      <c r="E112" s="28">
        <v>0</v>
      </c>
      <c r="F112" s="28">
        <v>0</v>
      </c>
      <c r="G112" s="37">
        <f t="shared" si="2"/>
        <v>10.241837</v>
      </c>
      <c r="H112" s="39">
        <v>1994</v>
      </c>
      <c r="J112" s="40"/>
    </row>
    <row r="113" spans="1:13" s="35" customFormat="1" ht="15" x14ac:dyDescent="0.25">
      <c r="B113" s="26" t="s">
        <v>91</v>
      </c>
      <c r="C113" s="27">
        <v>7.906009000000001</v>
      </c>
      <c r="D113" s="28">
        <v>0</v>
      </c>
      <c r="E113" s="28">
        <v>0</v>
      </c>
      <c r="F113" s="28">
        <v>0</v>
      </c>
      <c r="G113" s="37">
        <f t="shared" si="2"/>
        <v>7.906009000000001</v>
      </c>
      <c r="H113" s="39">
        <v>1987</v>
      </c>
      <c r="J113" s="40"/>
    </row>
    <row r="114" spans="1:13" ht="15.75" thickBot="1" x14ac:dyDescent="0.3">
      <c r="B114" s="26" t="s">
        <v>93</v>
      </c>
      <c r="C114" s="27">
        <v>95.658934000000016</v>
      </c>
      <c r="D114" s="28">
        <v>173.144533</v>
      </c>
      <c r="E114" s="28">
        <v>31.436327000000002</v>
      </c>
      <c r="F114" s="28">
        <v>17.112744999999997</v>
      </c>
      <c r="G114" s="37">
        <f t="shared" si="2"/>
        <v>345.64523330000003</v>
      </c>
      <c r="H114" s="29">
        <v>1981</v>
      </c>
      <c r="J114" s="40"/>
    </row>
    <row r="115" spans="1:13" ht="48.75" x14ac:dyDescent="0.25">
      <c r="B115" s="306" t="s">
        <v>515</v>
      </c>
      <c r="C115" s="43">
        <f>SUM(C29:C114)</f>
        <v>4120.2781409999998</v>
      </c>
      <c r="D115" s="44">
        <f>SUM(D29:D114)</f>
        <v>2079.6002070000009</v>
      </c>
      <c r="E115" s="44">
        <f>SUM(E29:E114)</f>
        <v>194.32013800000001</v>
      </c>
      <c r="F115" s="44">
        <f>SUM(F29:F114)</f>
        <v>116.24336299999999</v>
      </c>
      <c r="G115" s="44">
        <f>SUM(G29:G114)</f>
        <v>6685.3299731999978</v>
      </c>
      <c r="H115" s="498"/>
      <c r="J115" s="40"/>
    </row>
    <row r="116" spans="1:13" ht="25.5" thickBot="1" x14ac:dyDescent="0.3">
      <c r="B116" s="262" t="s">
        <v>181</v>
      </c>
      <c r="C116" s="45">
        <f>C115+C28</f>
        <v>4261.4457679999996</v>
      </c>
      <c r="D116" s="46">
        <f>D115+D28</f>
        <v>2341.0782990000007</v>
      </c>
      <c r="E116" s="46">
        <f>E115+E28</f>
        <v>200.26573200000001</v>
      </c>
      <c r="F116" s="46">
        <f>F115+F28</f>
        <v>117.30387499999999</v>
      </c>
      <c r="G116" s="46">
        <f>G115+G28</f>
        <v>7100.332832799998</v>
      </c>
      <c r="H116" s="499"/>
      <c r="J116" s="40"/>
    </row>
    <row r="117" spans="1:13" ht="15" x14ac:dyDescent="0.25">
      <c r="C117" s="36"/>
      <c r="D117" s="30"/>
      <c r="E117" s="30"/>
      <c r="F117" s="30"/>
      <c r="G117" s="30"/>
      <c r="H117" s="40"/>
      <c r="J117" s="40"/>
    </row>
    <row r="118" spans="1:13" ht="15" x14ac:dyDescent="0.25">
      <c r="A118" s="47"/>
      <c r="C118" s="320"/>
      <c r="D118" s="321"/>
      <c r="E118" s="321"/>
      <c r="F118" s="321"/>
      <c r="G118" s="30"/>
      <c r="H118" s="40"/>
    </row>
    <row r="119" spans="1:13" ht="15" x14ac:dyDescent="0.25">
      <c r="A119" s="47"/>
      <c r="B119" s="331" t="s">
        <v>110</v>
      </c>
      <c r="C119" s="48"/>
      <c r="D119" s="49"/>
      <c r="E119" s="50"/>
      <c r="F119" s="327" t="s">
        <v>341</v>
      </c>
      <c r="G119" s="327"/>
      <c r="H119" s="304"/>
      <c r="I119" s="305"/>
      <c r="J119" s="305"/>
      <c r="K119" s="305"/>
      <c r="L119" s="305"/>
      <c r="M119" s="305"/>
    </row>
    <row r="120" spans="1:13" ht="15" x14ac:dyDescent="0.25">
      <c r="A120" s="47"/>
      <c r="B120" s="331" t="s">
        <v>94</v>
      </c>
      <c r="C120" s="332"/>
      <c r="D120" s="333"/>
      <c r="E120" s="331"/>
      <c r="F120" s="327" t="s">
        <v>381</v>
      </c>
      <c r="G120" s="327"/>
      <c r="H120" s="305"/>
      <c r="I120" s="305"/>
      <c r="J120" s="305"/>
      <c r="K120" s="305"/>
      <c r="L120" s="305"/>
      <c r="M120" s="305"/>
    </row>
    <row r="121" spans="1:13" ht="15" x14ac:dyDescent="0.25">
      <c r="A121" s="47"/>
      <c r="B121" s="16"/>
      <c r="C121" s="16"/>
      <c r="D121" s="16"/>
      <c r="E121" s="16"/>
      <c r="F121" s="328" t="s">
        <v>382</v>
      </c>
      <c r="G121" s="328"/>
      <c r="H121" s="328"/>
      <c r="I121" s="328"/>
      <c r="J121" s="328"/>
      <c r="K121" s="328"/>
      <c r="L121" s="305"/>
      <c r="M121" s="305"/>
    </row>
    <row r="122" spans="1:13" ht="15" x14ac:dyDescent="0.25">
      <c r="A122" s="47"/>
      <c r="B122" s="326" t="s">
        <v>464</v>
      </c>
      <c r="C122" s="332"/>
      <c r="D122" s="333"/>
      <c r="E122" s="331"/>
      <c r="F122" s="327" t="s">
        <v>480</v>
      </c>
      <c r="G122" s="327"/>
      <c r="H122" s="305"/>
      <c r="I122" s="305"/>
      <c r="J122" s="305"/>
      <c r="K122" s="305"/>
      <c r="L122" s="305"/>
      <c r="M122" s="305"/>
    </row>
    <row r="123" spans="1:13" ht="15" x14ac:dyDescent="0.25">
      <c r="B123" s="30" t="s">
        <v>388</v>
      </c>
      <c r="C123" s="332"/>
      <c r="D123" s="332"/>
      <c r="E123" s="16"/>
      <c r="F123" s="327" t="s">
        <v>389</v>
      </c>
      <c r="G123" s="327"/>
      <c r="H123" s="305"/>
      <c r="I123" s="305"/>
      <c r="J123" s="305"/>
      <c r="K123" s="305"/>
    </row>
    <row r="124" spans="1:13" ht="15" x14ac:dyDescent="0.25">
      <c r="B124" s="30" t="s">
        <v>390</v>
      </c>
      <c r="C124" s="332"/>
      <c r="D124" s="332"/>
      <c r="E124" s="16"/>
      <c r="F124" s="327" t="s">
        <v>391</v>
      </c>
      <c r="G124" s="327"/>
      <c r="H124" s="303"/>
      <c r="I124" s="303"/>
      <c r="J124" s="303"/>
      <c r="K124" s="303"/>
    </row>
    <row r="125" spans="1:13" ht="15" x14ac:dyDescent="0.25">
      <c r="B125" s="30"/>
    </row>
  </sheetData>
  <mergeCells count="1">
    <mergeCell ref="B1:H1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zoomScale="99" zoomScaleNormal="99" workbookViewId="0">
      <selection sqref="A1:H1"/>
    </sheetView>
  </sheetViews>
  <sheetFormatPr baseColWidth="10" defaultColWidth="11.42578125" defaultRowHeight="12" x14ac:dyDescent="0.2"/>
  <cols>
    <col min="1" max="1" width="25.85546875" style="51" customWidth="1"/>
    <col min="2" max="3" width="8.5703125" style="51" customWidth="1"/>
    <col min="4" max="4" width="9" style="51" customWidth="1"/>
    <col min="5" max="5" width="9.7109375" style="51" customWidth="1"/>
    <col min="6" max="6" width="9.28515625" style="51" customWidth="1"/>
    <col min="7" max="8" width="9.140625" style="51" customWidth="1"/>
    <col min="9" max="9" width="9" style="51" customWidth="1"/>
    <col min="10" max="10" width="9.85546875" style="51" customWidth="1"/>
    <col min="11" max="11" width="9" style="51" customWidth="1"/>
    <col min="12" max="16384" width="11.42578125" style="51"/>
  </cols>
  <sheetData>
    <row r="1" spans="1:18" ht="85.5" customHeight="1" thickBot="1" x14ac:dyDescent="0.25">
      <c r="A1" s="530" t="s">
        <v>622</v>
      </c>
      <c r="B1" s="530"/>
      <c r="C1" s="530"/>
      <c r="D1" s="530"/>
      <c r="E1" s="530"/>
      <c r="F1" s="530"/>
      <c r="G1" s="530"/>
      <c r="H1" s="530"/>
    </row>
    <row r="2" spans="1:18" ht="26.25" customHeight="1" x14ac:dyDescent="0.2">
      <c r="A2" s="524" t="s">
        <v>180</v>
      </c>
      <c r="B2" s="525"/>
      <c r="C2" s="525"/>
      <c r="D2" s="525"/>
      <c r="E2" s="525"/>
      <c r="F2" s="526"/>
      <c r="G2" s="527" t="s">
        <v>179</v>
      </c>
      <c r="H2" s="528"/>
      <c r="I2" s="528"/>
      <c r="J2" s="528"/>
      <c r="K2" s="529"/>
    </row>
    <row r="3" spans="1:18" ht="36" x14ac:dyDescent="0.25">
      <c r="A3" s="258" t="s">
        <v>118</v>
      </c>
      <c r="B3" s="253" t="s">
        <v>171</v>
      </c>
      <c r="C3" s="253" t="s">
        <v>172</v>
      </c>
      <c r="D3" s="253" t="s">
        <v>178</v>
      </c>
      <c r="E3" s="253" t="s">
        <v>173</v>
      </c>
      <c r="F3" s="253" t="s">
        <v>3</v>
      </c>
      <c r="G3" s="253" t="s">
        <v>171</v>
      </c>
      <c r="H3" s="253" t="s">
        <v>172</v>
      </c>
      <c r="I3" s="253" t="s">
        <v>178</v>
      </c>
      <c r="J3" s="253" t="s">
        <v>173</v>
      </c>
      <c r="K3" s="254" t="s">
        <v>3</v>
      </c>
      <c r="M3" s="52"/>
      <c r="N3" s="53"/>
      <c r="O3" s="53"/>
      <c r="P3" s="53"/>
      <c r="Q3" s="52"/>
      <c r="R3" s="52"/>
    </row>
    <row r="4" spans="1:18" ht="27.75" thickBot="1" x14ac:dyDescent="0.25">
      <c r="A4" s="255"/>
      <c r="B4" s="249" t="s">
        <v>505</v>
      </c>
      <c r="C4" s="256" t="s">
        <v>506</v>
      </c>
      <c r="D4" s="256" t="s">
        <v>176</v>
      </c>
      <c r="E4" s="256" t="s">
        <v>505</v>
      </c>
      <c r="F4" s="256" t="s">
        <v>505</v>
      </c>
      <c r="G4" s="256" t="s">
        <v>505</v>
      </c>
      <c r="H4" s="256" t="s">
        <v>506</v>
      </c>
      <c r="I4" s="256" t="s">
        <v>176</v>
      </c>
      <c r="J4" s="256" t="s">
        <v>505</v>
      </c>
      <c r="K4" s="257" t="s">
        <v>505</v>
      </c>
      <c r="M4" s="55"/>
      <c r="N4" s="55"/>
      <c r="O4" s="55"/>
      <c r="P4" s="55"/>
      <c r="Q4" s="55"/>
      <c r="R4" s="55"/>
    </row>
    <row r="5" spans="1:18" ht="13.5" x14ac:dyDescent="0.2">
      <c r="A5" s="56" t="s">
        <v>435</v>
      </c>
      <c r="B5" s="57">
        <v>0</v>
      </c>
      <c r="C5" s="58">
        <v>54.4</v>
      </c>
      <c r="D5" s="58">
        <v>0</v>
      </c>
      <c r="E5" s="58">
        <v>0.63</v>
      </c>
      <c r="F5" s="389">
        <f>B5+C5+D5*1.9+E5</f>
        <v>55.03</v>
      </c>
      <c r="G5" s="58">
        <v>0</v>
      </c>
      <c r="H5" s="58">
        <v>54.4</v>
      </c>
      <c r="I5" s="58">
        <v>0</v>
      </c>
      <c r="J5" s="58">
        <v>0.63</v>
      </c>
      <c r="K5" s="353">
        <f>G5+H5+I5*1.9+J5</f>
        <v>55.03</v>
      </c>
      <c r="L5" s="59"/>
      <c r="M5" s="393"/>
      <c r="N5" s="36"/>
      <c r="O5" s="36"/>
      <c r="P5" s="36"/>
      <c r="Q5" s="36"/>
      <c r="R5" s="17"/>
    </row>
    <row r="6" spans="1:18" ht="12.75" x14ac:dyDescent="0.2">
      <c r="A6" s="60" t="s">
        <v>28</v>
      </c>
      <c r="B6" s="27">
        <v>2.23</v>
      </c>
      <c r="C6" s="28">
        <v>7.52</v>
      </c>
      <c r="D6" s="28">
        <v>1.27</v>
      </c>
      <c r="E6" s="28">
        <v>0</v>
      </c>
      <c r="F6" s="37">
        <f>B6+C6+D6*1.9+E6</f>
        <v>12.163</v>
      </c>
      <c r="G6" s="27">
        <v>0.37</v>
      </c>
      <c r="H6" s="28">
        <v>2.02</v>
      </c>
      <c r="I6" s="28">
        <v>0.3</v>
      </c>
      <c r="J6" s="28">
        <v>0</v>
      </c>
      <c r="K6" s="354">
        <f t="shared" ref="K6:K65" si="0">G6+H6+I6*1.9+J6</f>
        <v>2.96</v>
      </c>
      <c r="L6" s="59"/>
      <c r="M6" s="393"/>
      <c r="N6" s="36"/>
      <c r="O6" s="36"/>
      <c r="P6" s="36"/>
      <c r="Q6" s="36"/>
      <c r="R6" s="17"/>
    </row>
    <row r="7" spans="1:18" ht="12.75" x14ac:dyDescent="0.2">
      <c r="A7" s="60" t="s">
        <v>29</v>
      </c>
      <c r="B7" s="27">
        <v>49.17</v>
      </c>
      <c r="C7" s="28">
        <v>9.9600000000000009</v>
      </c>
      <c r="D7" s="28">
        <v>0</v>
      </c>
      <c r="E7" s="28">
        <v>0</v>
      </c>
      <c r="F7" s="37">
        <f t="shared" ref="F7:F74" si="1">B7+C7+D7*1.9+E7</f>
        <v>59.13</v>
      </c>
      <c r="G7" s="27">
        <v>12.7</v>
      </c>
      <c r="H7" s="28">
        <v>5.17</v>
      </c>
      <c r="I7" s="28">
        <v>0</v>
      </c>
      <c r="J7" s="28">
        <v>0</v>
      </c>
      <c r="K7" s="354">
        <f t="shared" si="0"/>
        <v>17.869999999999997</v>
      </c>
      <c r="L7" s="59"/>
      <c r="M7" s="393"/>
      <c r="N7" s="36"/>
      <c r="O7" s="36"/>
      <c r="P7" s="36"/>
      <c r="Q7" s="36"/>
      <c r="R7" s="17"/>
    </row>
    <row r="8" spans="1:18" ht="12.75" x14ac:dyDescent="0.2">
      <c r="A8" s="60" t="s">
        <v>352</v>
      </c>
      <c r="B8" s="27">
        <v>0.33</v>
      </c>
      <c r="C8" s="28">
        <v>1.4</v>
      </c>
      <c r="D8" s="28">
        <v>0</v>
      </c>
      <c r="E8" s="28">
        <v>0</v>
      </c>
      <c r="F8" s="37">
        <f t="shared" si="1"/>
        <v>1.73</v>
      </c>
      <c r="G8" s="27">
        <v>0.1</v>
      </c>
      <c r="H8" s="28">
        <v>0.11</v>
      </c>
      <c r="I8" s="28">
        <v>0</v>
      </c>
      <c r="J8" s="28">
        <v>0</v>
      </c>
      <c r="K8" s="354">
        <f t="shared" si="0"/>
        <v>0.21000000000000002</v>
      </c>
      <c r="L8" s="59"/>
      <c r="M8" s="393"/>
      <c r="N8" s="36"/>
      <c r="O8" s="36"/>
      <c r="P8" s="36"/>
      <c r="Q8" s="36"/>
      <c r="R8" s="17"/>
    </row>
    <row r="9" spans="1:18" ht="12.75" x14ac:dyDescent="0.2">
      <c r="A9" s="60" t="s">
        <v>30</v>
      </c>
      <c r="B9" s="27">
        <v>83.38</v>
      </c>
      <c r="C9" s="28">
        <v>2.06</v>
      </c>
      <c r="D9" s="28">
        <v>0</v>
      </c>
      <c r="E9" s="28">
        <v>0</v>
      </c>
      <c r="F9" s="37">
        <f t="shared" si="1"/>
        <v>85.44</v>
      </c>
      <c r="G9" s="27">
        <v>15.74</v>
      </c>
      <c r="H9" s="28">
        <v>0.36</v>
      </c>
      <c r="I9" s="28">
        <v>0</v>
      </c>
      <c r="J9" s="28">
        <v>0</v>
      </c>
      <c r="K9" s="354">
        <f t="shared" si="0"/>
        <v>16.100000000000001</v>
      </c>
      <c r="L9" s="59"/>
      <c r="M9" s="393"/>
      <c r="N9" s="36"/>
      <c r="O9" s="36"/>
      <c r="P9" s="36"/>
      <c r="Q9" s="36"/>
      <c r="R9" s="17"/>
    </row>
    <row r="10" spans="1:18" ht="13.5" x14ac:dyDescent="0.2">
      <c r="A10" s="60" t="s">
        <v>732</v>
      </c>
      <c r="B10" s="27">
        <v>7.9</v>
      </c>
      <c r="C10" s="28">
        <v>1.86</v>
      </c>
      <c r="D10" s="28">
        <v>0.99</v>
      </c>
      <c r="E10" s="28">
        <v>0</v>
      </c>
      <c r="F10" s="37">
        <f t="shared" si="1"/>
        <v>11.641</v>
      </c>
      <c r="G10" s="27">
        <v>7.9</v>
      </c>
      <c r="H10" s="28">
        <v>1.86</v>
      </c>
      <c r="I10" s="28">
        <v>0.99</v>
      </c>
      <c r="J10" s="28">
        <v>0</v>
      </c>
      <c r="K10" s="354">
        <f t="shared" si="0"/>
        <v>11.641</v>
      </c>
      <c r="L10" s="59"/>
      <c r="M10" s="393"/>
      <c r="N10" s="36"/>
      <c r="O10" s="36"/>
      <c r="P10" s="36"/>
      <c r="Q10" s="36"/>
      <c r="R10" s="17"/>
    </row>
    <row r="11" spans="1:18" ht="12.75" x14ac:dyDescent="0.2">
      <c r="A11" s="60" t="s">
        <v>31</v>
      </c>
      <c r="B11" s="27">
        <v>0.85</v>
      </c>
      <c r="C11" s="28">
        <v>0.02</v>
      </c>
      <c r="D11" s="28">
        <v>0.01</v>
      </c>
      <c r="E11" s="28">
        <v>0</v>
      </c>
      <c r="F11" s="37">
        <f t="shared" si="1"/>
        <v>0.88900000000000001</v>
      </c>
      <c r="G11" s="27">
        <v>0.14000000000000001</v>
      </c>
      <c r="H11" s="28">
        <v>0</v>
      </c>
      <c r="I11" s="28">
        <v>0</v>
      </c>
      <c r="J11" s="28">
        <v>0</v>
      </c>
      <c r="K11" s="354">
        <f t="shared" si="0"/>
        <v>0.14000000000000001</v>
      </c>
      <c r="L11" s="59"/>
      <c r="M11" s="393"/>
      <c r="N11" s="36"/>
      <c r="O11" s="36"/>
      <c r="P11" s="36"/>
      <c r="Q11" s="36"/>
      <c r="R11" s="17"/>
    </row>
    <row r="12" spans="1:18" ht="12.75" x14ac:dyDescent="0.2">
      <c r="A12" s="60" t="s">
        <v>32</v>
      </c>
      <c r="B12" s="27">
        <v>62.5</v>
      </c>
      <c r="C12" s="28">
        <v>4.9000000000000004</v>
      </c>
      <c r="D12" s="28">
        <v>1.57</v>
      </c>
      <c r="E12" s="28">
        <v>0</v>
      </c>
      <c r="F12" s="37">
        <f t="shared" si="1"/>
        <v>70.38300000000001</v>
      </c>
      <c r="G12" s="27">
        <v>4.25</v>
      </c>
      <c r="H12" s="28">
        <v>1.1599999999999999</v>
      </c>
      <c r="I12" s="28">
        <v>0.2</v>
      </c>
      <c r="J12" s="28">
        <v>0</v>
      </c>
      <c r="K12" s="354">
        <f t="shared" si="0"/>
        <v>5.79</v>
      </c>
      <c r="L12" s="59"/>
      <c r="M12" s="393"/>
      <c r="N12" s="36"/>
      <c r="O12" s="36"/>
      <c r="P12" s="36"/>
      <c r="Q12" s="36"/>
      <c r="R12" s="17"/>
    </row>
    <row r="13" spans="1:18" ht="12.75" x14ac:dyDescent="0.2">
      <c r="A13" s="60" t="s">
        <v>353</v>
      </c>
      <c r="B13" s="27">
        <v>0.81</v>
      </c>
      <c r="C13" s="28">
        <v>0</v>
      </c>
      <c r="D13" s="28">
        <v>0</v>
      </c>
      <c r="E13" s="28">
        <v>0</v>
      </c>
      <c r="F13" s="37">
        <f t="shared" si="1"/>
        <v>0.81</v>
      </c>
      <c r="G13" s="27">
        <v>0.32</v>
      </c>
      <c r="H13" s="28">
        <v>0</v>
      </c>
      <c r="I13" s="28">
        <v>0</v>
      </c>
      <c r="J13" s="28">
        <v>0</v>
      </c>
      <c r="K13" s="354">
        <f t="shared" si="0"/>
        <v>0.32</v>
      </c>
      <c r="L13" s="59"/>
      <c r="M13" s="393"/>
      <c r="N13" s="36"/>
      <c r="O13" s="36"/>
      <c r="P13" s="36"/>
      <c r="Q13" s="36"/>
      <c r="R13" s="17"/>
    </row>
    <row r="14" spans="1:18" ht="12.75" x14ac:dyDescent="0.2">
      <c r="A14" s="60" t="s">
        <v>560</v>
      </c>
      <c r="B14" s="27">
        <v>1.44</v>
      </c>
      <c r="C14" s="28">
        <v>0</v>
      </c>
      <c r="D14" s="28">
        <v>0</v>
      </c>
      <c r="E14" s="28">
        <v>0</v>
      </c>
      <c r="F14" s="37">
        <f t="shared" si="1"/>
        <v>1.44</v>
      </c>
      <c r="G14" s="27">
        <v>1.31</v>
      </c>
      <c r="H14" s="28">
        <v>0</v>
      </c>
      <c r="I14" s="28">
        <v>0</v>
      </c>
      <c r="J14" s="28">
        <v>0</v>
      </c>
      <c r="K14" s="354">
        <f t="shared" si="0"/>
        <v>1.31</v>
      </c>
      <c r="L14" s="59"/>
      <c r="M14" s="393"/>
      <c r="N14" s="36"/>
      <c r="O14" s="36"/>
      <c r="P14" s="36"/>
      <c r="Q14" s="36"/>
      <c r="R14" s="17"/>
    </row>
    <row r="15" spans="1:18" ht="12.75" x14ac:dyDescent="0.2">
      <c r="A15" s="60" t="s">
        <v>393</v>
      </c>
      <c r="B15" s="27">
        <v>3.17</v>
      </c>
      <c r="C15" s="28">
        <v>0.2</v>
      </c>
      <c r="D15" s="28">
        <v>0</v>
      </c>
      <c r="E15" s="28">
        <v>0</v>
      </c>
      <c r="F15" s="37">
        <f t="shared" si="1"/>
        <v>3.37</v>
      </c>
      <c r="G15" s="27">
        <v>1.43</v>
      </c>
      <c r="H15" s="28">
        <v>0.04</v>
      </c>
      <c r="I15" s="28">
        <v>0</v>
      </c>
      <c r="J15" s="28">
        <v>0</v>
      </c>
      <c r="K15" s="354">
        <f t="shared" si="0"/>
        <v>1.47</v>
      </c>
      <c r="L15" s="59"/>
      <c r="M15" s="393"/>
      <c r="N15" s="36"/>
      <c r="O15" s="36"/>
      <c r="P15" s="36"/>
      <c r="Q15" s="36"/>
      <c r="R15" s="17"/>
    </row>
    <row r="16" spans="1:18" ht="12.75" x14ac:dyDescent="0.2">
      <c r="A16" s="60" t="s">
        <v>33</v>
      </c>
      <c r="B16" s="27">
        <v>143.38999999999999</v>
      </c>
      <c r="C16" s="28">
        <v>1.67</v>
      </c>
      <c r="D16" s="28">
        <v>2.71</v>
      </c>
      <c r="E16" s="28">
        <v>0</v>
      </c>
      <c r="F16" s="37">
        <f t="shared" si="1"/>
        <v>150.20899999999997</v>
      </c>
      <c r="G16" s="27">
        <v>3.84</v>
      </c>
      <c r="H16" s="28">
        <v>0</v>
      </c>
      <c r="I16" s="28">
        <v>7.0000000000000007E-2</v>
      </c>
      <c r="J16" s="28">
        <v>0</v>
      </c>
      <c r="K16" s="354">
        <f t="shared" si="0"/>
        <v>3.9729999999999999</v>
      </c>
      <c r="L16" s="59"/>
      <c r="M16" s="393"/>
      <c r="N16" s="36"/>
      <c r="O16" s="36"/>
      <c r="P16" s="36"/>
      <c r="Q16" s="36"/>
      <c r="R16" s="17"/>
    </row>
    <row r="17" spans="1:18" ht="13.5" x14ac:dyDescent="0.2">
      <c r="A17" s="60" t="s">
        <v>733</v>
      </c>
      <c r="B17" s="27">
        <v>0</v>
      </c>
      <c r="C17" s="28">
        <v>17.93</v>
      </c>
      <c r="D17" s="28">
        <v>0.24</v>
      </c>
      <c r="E17" s="28">
        <v>0.4</v>
      </c>
      <c r="F17" s="37">
        <f t="shared" si="1"/>
        <v>18.785999999999998</v>
      </c>
      <c r="G17" s="27">
        <v>0</v>
      </c>
      <c r="H17" s="28">
        <v>17.93</v>
      </c>
      <c r="I17" s="28">
        <v>0.24</v>
      </c>
      <c r="J17" s="28">
        <v>0.4</v>
      </c>
      <c r="K17" s="354">
        <f t="shared" si="0"/>
        <v>18.785999999999998</v>
      </c>
      <c r="L17" s="59"/>
      <c r="M17" s="393"/>
      <c r="N17" s="36"/>
      <c r="O17" s="36"/>
      <c r="P17" s="36"/>
      <c r="Q17" s="36"/>
      <c r="R17" s="17"/>
    </row>
    <row r="18" spans="1:18" ht="12.75" x14ac:dyDescent="0.2">
      <c r="A18" s="60" t="s">
        <v>394</v>
      </c>
      <c r="B18" s="27">
        <v>32.01</v>
      </c>
      <c r="C18" s="28">
        <v>2.78</v>
      </c>
      <c r="D18" s="28">
        <v>0.81</v>
      </c>
      <c r="E18" s="28">
        <v>0</v>
      </c>
      <c r="F18" s="37">
        <f t="shared" si="1"/>
        <v>36.329000000000001</v>
      </c>
      <c r="G18" s="27">
        <v>22.55</v>
      </c>
      <c r="H18" s="28">
        <v>1.95</v>
      </c>
      <c r="I18" s="28">
        <v>0.67</v>
      </c>
      <c r="J18" s="28">
        <v>0</v>
      </c>
      <c r="K18" s="354">
        <f t="shared" si="0"/>
        <v>25.773</v>
      </c>
      <c r="L18" s="59"/>
      <c r="M18" s="393"/>
      <c r="N18" s="36"/>
      <c r="O18" s="36"/>
      <c r="P18" s="36"/>
      <c r="Q18" s="36"/>
      <c r="R18" s="17"/>
    </row>
    <row r="19" spans="1:18" ht="12.75" x14ac:dyDescent="0.2">
      <c r="A19" s="60" t="s">
        <v>34</v>
      </c>
      <c r="B19" s="61">
        <v>546.79</v>
      </c>
      <c r="C19" s="62">
        <v>158.94999999999999</v>
      </c>
      <c r="D19" s="62">
        <v>16.059999999999999</v>
      </c>
      <c r="E19" s="62">
        <v>0</v>
      </c>
      <c r="F19" s="37">
        <f t="shared" si="1"/>
        <v>736.25400000000002</v>
      </c>
      <c r="G19" s="61">
        <v>75.28</v>
      </c>
      <c r="H19" s="62">
        <v>12.69</v>
      </c>
      <c r="I19" s="62">
        <v>2.65</v>
      </c>
      <c r="J19" s="62">
        <v>0</v>
      </c>
      <c r="K19" s="354">
        <f t="shared" si="0"/>
        <v>93.004999999999995</v>
      </c>
      <c r="L19" s="59"/>
      <c r="M19" s="393"/>
      <c r="N19" s="36"/>
      <c r="O19" s="36"/>
      <c r="P19" s="36"/>
      <c r="Q19" s="36"/>
      <c r="R19" s="17"/>
    </row>
    <row r="20" spans="1:18" ht="12.75" x14ac:dyDescent="0.2">
      <c r="A20" s="60" t="s">
        <v>35</v>
      </c>
      <c r="B20" s="27">
        <v>135.96</v>
      </c>
      <c r="C20" s="28">
        <v>43.58</v>
      </c>
      <c r="D20" s="28">
        <v>4.7699999999999996</v>
      </c>
      <c r="E20" s="28">
        <v>0</v>
      </c>
      <c r="F20" s="37">
        <f t="shared" si="1"/>
        <v>188.60300000000001</v>
      </c>
      <c r="G20" s="27">
        <v>24.18</v>
      </c>
      <c r="H20" s="28">
        <v>2.64</v>
      </c>
      <c r="I20" s="28">
        <v>0.69</v>
      </c>
      <c r="J20" s="28">
        <v>0</v>
      </c>
      <c r="K20" s="354">
        <f t="shared" si="0"/>
        <v>28.131</v>
      </c>
      <c r="L20" s="59"/>
      <c r="M20" s="393"/>
      <c r="N20" s="36"/>
      <c r="O20" s="36"/>
      <c r="P20" s="36"/>
      <c r="Q20" s="36"/>
      <c r="R20" s="17"/>
    </row>
    <row r="21" spans="1:18" ht="12.75" x14ac:dyDescent="0.2">
      <c r="A21" s="60" t="s">
        <v>36</v>
      </c>
      <c r="B21" s="27">
        <v>12.28</v>
      </c>
      <c r="C21" s="28">
        <v>5.51</v>
      </c>
      <c r="D21" s="28">
        <v>0.64</v>
      </c>
      <c r="E21" s="28">
        <v>0</v>
      </c>
      <c r="F21" s="37">
        <f t="shared" si="1"/>
        <v>19.006</v>
      </c>
      <c r="G21" s="27">
        <v>1.18</v>
      </c>
      <c r="H21" s="28">
        <v>1.25</v>
      </c>
      <c r="I21" s="28">
        <v>0.17</v>
      </c>
      <c r="J21" s="28">
        <v>0</v>
      </c>
      <c r="K21" s="354">
        <f t="shared" si="0"/>
        <v>2.7529999999999997</v>
      </c>
      <c r="L21" s="59"/>
      <c r="M21" s="393"/>
      <c r="N21" s="36"/>
      <c r="O21" s="36"/>
      <c r="P21" s="36"/>
      <c r="Q21" s="36"/>
      <c r="R21" s="17"/>
    </row>
    <row r="22" spans="1:18" ht="12.75" x14ac:dyDescent="0.2">
      <c r="A22" s="60" t="s">
        <v>37</v>
      </c>
      <c r="B22" s="27">
        <v>0.36</v>
      </c>
      <c r="C22" s="28">
        <v>0</v>
      </c>
      <c r="D22" s="28">
        <v>0</v>
      </c>
      <c r="E22" s="28">
        <v>0</v>
      </c>
      <c r="F22" s="37">
        <f t="shared" si="1"/>
        <v>0.36</v>
      </c>
      <c r="G22" s="27">
        <v>7.0000000000000007E-2</v>
      </c>
      <c r="H22" s="28">
        <v>0</v>
      </c>
      <c r="I22" s="28">
        <v>0</v>
      </c>
      <c r="J22" s="28">
        <v>0</v>
      </c>
      <c r="K22" s="354">
        <f t="shared" si="0"/>
        <v>7.0000000000000007E-2</v>
      </c>
      <c r="L22" s="59"/>
      <c r="M22" s="393"/>
      <c r="N22" s="36"/>
      <c r="O22" s="36"/>
      <c r="P22" s="36"/>
      <c r="Q22" s="36"/>
      <c r="R22" s="17"/>
    </row>
    <row r="23" spans="1:18" ht="12.75" x14ac:dyDescent="0.2">
      <c r="A23" s="60" t="s">
        <v>477</v>
      </c>
      <c r="B23" s="27">
        <v>0.09</v>
      </c>
      <c r="C23" s="28">
        <v>0.01</v>
      </c>
      <c r="D23" s="28">
        <v>0</v>
      </c>
      <c r="E23" s="28">
        <v>0</v>
      </c>
      <c r="F23" s="37">
        <f t="shared" si="1"/>
        <v>9.9999999999999992E-2</v>
      </c>
      <c r="G23" s="27">
        <v>0.08</v>
      </c>
      <c r="H23" s="28">
        <v>0.01</v>
      </c>
      <c r="I23" s="28">
        <v>0</v>
      </c>
      <c r="J23" s="28">
        <v>0</v>
      </c>
      <c r="K23" s="354">
        <f t="shared" si="0"/>
        <v>0.09</v>
      </c>
      <c r="L23" s="59"/>
      <c r="M23" s="393"/>
      <c r="N23" s="36"/>
      <c r="O23" s="36"/>
      <c r="P23" s="36"/>
      <c r="Q23" s="36"/>
      <c r="R23" s="17"/>
    </row>
    <row r="24" spans="1:18" ht="12.75" x14ac:dyDescent="0.2">
      <c r="A24" s="60" t="s">
        <v>38</v>
      </c>
      <c r="B24" s="27">
        <v>38.44</v>
      </c>
      <c r="C24" s="28">
        <v>12.67</v>
      </c>
      <c r="D24" s="28">
        <v>1.17</v>
      </c>
      <c r="E24" s="28">
        <v>0</v>
      </c>
      <c r="F24" s="37">
        <f t="shared" si="1"/>
        <v>53.332999999999998</v>
      </c>
      <c r="G24" s="27">
        <v>4.59</v>
      </c>
      <c r="H24" s="28">
        <v>6.99</v>
      </c>
      <c r="I24" s="28">
        <v>0.65</v>
      </c>
      <c r="J24" s="28">
        <v>0</v>
      </c>
      <c r="K24" s="354">
        <f t="shared" si="0"/>
        <v>12.815</v>
      </c>
      <c r="L24" s="59"/>
      <c r="M24" s="393"/>
      <c r="N24" s="36"/>
      <c r="O24" s="36"/>
      <c r="P24" s="36"/>
      <c r="Q24" s="36"/>
      <c r="R24" s="17"/>
    </row>
    <row r="25" spans="1:18" ht="12.75" x14ac:dyDescent="0.2">
      <c r="A25" s="323" t="s">
        <v>463</v>
      </c>
      <c r="B25" s="27">
        <v>0.71</v>
      </c>
      <c r="C25" s="28">
        <v>0</v>
      </c>
      <c r="D25" s="28">
        <v>0</v>
      </c>
      <c r="E25" s="28">
        <v>0</v>
      </c>
      <c r="F25" s="37">
        <f t="shared" si="1"/>
        <v>0.71</v>
      </c>
      <c r="G25" s="27">
        <v>0.13</v>
      </c>
      <c r="H25" s="28">
        <v>0</v>
      </c>
      <c r="I25" s="28">
        <v>0</v>
      </c>
      <c r="J25" s="28">
        <v>0</v>
      </c>
      <c r="K25" s="354">
        <f t="shared" si="0"/>
        <v>0.13</v>
      </c>
      <c r="L25" s="59"/>
      <c r="M25" s="393"/>
      <c r="N25" s="36"/>
      <c r="O25" s="36"/>
      <c r="P25" s="36"/>
      <c r="Q25" s="36"/>
      <c r="R25" s="17"/>
    </row>
    <row r="26" spans="1:18" ht="12.75" x14ac:dyDescent="0.2">
      <c r="A26" s="60" t="s">
        <v>128</v>
      </c>
      <c r="B26" s="27">
        <v>0.24</v>
      </c>
      <c r="C26" s="28">
        <v>0.47</v>
      </c>
      <c r="D26" s="28">
        <v>0.02</v>
      </c>
      <c r="E26" s="28">
        <v>1.7999999999999999E-2</v>
      </c>
      <c r="F26" s="37">
        <f t="shared" si="1"/>
        <v>0.76600000000000001</v>
      </c>
      <c r="G26" s="27">
        <v>0.01</v>
      </c>
      <c r="H26" s="28">
        <v>0.01</v>
      </c>
      <c r="I26" s="28">
        <v>0</v>
      </c>
      <c r="J26" s="28">
        <v>0</v>
      </c>
      <c r="K26" s="354">
        <v>0.02</v>
      </c>
      <c r="L26" s="59"/>
      <c r="M26" s="393"/>
      <c r="N26" s="36"/>
      <c r="O26" s="36"/>
      <c r="P26" s="36"/>
      <c r="Q26" s="36"/>
      <c r="R26" s="17"/>
    </row>
    <row r="27" spans="1:18" ht="12.75" x14ac:dyDescent="0.2">
      <c r="A27" s="60" t="s">
        <v>39</v>
      </c>
      <c r="B27" s="27">
        <v>2.94</v>
      </c>
      <c r="C27" s="28">
        <v>0.94</v>
      </c>
      <c r="D27" s="28">
        <v>0.19</v>
      </c>
      <c r="E27" s="28">
        <v>0</v>
      </c>
      <c r="F27" s="37">
        <f t="shared" si="1"/>
        <v>4.2409999999999997</v>
      </c>
      <c r="G27" s="27">
        <v>0.02</v>
      </c>
      <c r="H27" s="28">
        <v>0.06</v>
      </c>
      <c r="I27" s="28">
        <v>0.01</v>
      </c>
      <c r="J27" s="28">
        <v>0</v>
      </c>
      <c r="K27" s="354">
        <f t="shared" si="0"/>
        <v>9.9000000000000005E-2</v>
      </c>
      <c r="L27" s="59"/>
      <c r="M27" s="393"/>
      <c r="N27" s="36"/>
      <c r="O27" s="36"/>
      <c r="P27" s="36"/>
      <c r="Q27" s="36"/>
      <c r="R27" s="17"/>
    </row>
    <row r="28" spans="1:18" ht="12.75" x14ac:dyDescent="0.2">
      <c r="A28" s="60" t="s">
        <v>420</v>
      </c>
      <c r="B28" s="27">
        <v>16.989999999999998</v>
      </c>
      <c r="C28" s="28">
        <v>11.54</v>
      </c>
      <c r="D28" s="28">
        <v>3.24</v>
      </c>
      <c r="E28" s="28">
        <v>0</v>
      </c>
      <c r="F28" s="37">
        <f t="shared" si="1"/>
        <v>34.686</v>
      </c>
      <c r="G28" s="27">
        <v>16.239999999999998</v>
      </c>
      <c r="H28" s="28">
        <v>10.95</v>
      </c>
      <c r="I28" s="28">
        <v>3.2</v>
      </c>
      <c r="J28" s="28">
        <v>0</v>
      </c>
      <c r="K28" s="354">
        <f t="shared" si="0"/>
        <v>33.269999999999996</v>
      </c>
      <c r="L28" s="59"/>
      <c r="M28" s="393"/>
      <c r="N28" s="36"/>
      <c r="O28" s="36"/>
      <c r="P28" s="36"/>
      <c r="Q28" s="36"/>
      <c r="R28" s="17"/>
    </row>
    <row r="29" spans="1:18" ht="12.75" x14ac:dyDescent="0.2">
      <c r="A29" s="60" t="s">
        <v>40</v>
      </c>
      <c r="B29" s="27">
        <v>13.9</v>
      </c>
      <c r="C29" s="28">
        <v>37.5</v>
      </c>
      <c r="D29" s="28">
        <v>8.11</v>
      </c>
      <c r="E29" s="28">
        <v>0</v>
      </c>
      <c r="F29" s="37">
        <f t="shared" si="1"/>
        <v>66.808999999999997</v>
      </c>
      <c r="G29" s="27">
        <v>2.0699999999999998</v>
      </c>
      <c r="H29" s="28">
        <v>13.53</v>
      </c>
      <c r="I29" s="28">
        <v>2.73</v>
      </c>
      <c r="J29" s="28">
        <v>-0.8</v>
      </c>
      <c r="K29" s="354">
        <f t="shared" si="0"/>
        <v>19.986999999999998</v>
      </c>
      <c r="L29" s="59"/>
      <c r="M29" s="393"/>
      <c r="N29" s="36"/>
      <c r="O29" s="36"/>
      <c r="P29" s="36"/>
      <c r="Q29" s="36"/>
      <c r="R29" s="17"/>
    </row>
    <row r="30" spans="1:18" ht="12.75" x14ac:dyDescent="0.2">
      <c r="A30" s="60" t="s">
        <v>129</v>
      </c>
      <c r="B30" s="27">
        <v>31.56</v>
      </c>
      <c r="C30" s="28">
        <v>0</v>
      </c>
      <c r="D30" s="28">
        <v>0</v>
      </c>
      <c r="E30" s="28">
        <v>0</v>
      </c>
      <c r="F30" s="37">
        <f t="shared" si="1"/>
        <v>31.56</v>
      </c>
      <c r="G30" s="27">
        <v>26.08</v>
      </c>
      <c r="H30" s="28">
        <v>0</v>
      </c>
      <c r="I30" s="28">
        <v>0</v>
      </c>
      <c r="J30" s="28">
        <v>0</v>
      </c>
      <c r="K30" s="354">
        <f t="shared" si="0"/>
        <v>26.08</v>
      </c>
      <c r="L30" s="59"/>
      <c r="M30" s="393"/>
      <c r="N30" s="36"/>
      <c r="O30" s="36"/>
      <c r="P30" s="36"/>
      <c r="Q30" s="36"/>
      <c r="R30" s="17"/>
    </row>
    <row r="31" spans="1:18" ht="12.75" x14ac:dyDescent="0.2">
      <c r="A31" s="60" t="s">
        <v>42</v>
      </c>
      <c r="B31" s="27">
        <v>147.94</v>
      </c>
      <c r="C31" s="28">
        <v>0</v>
      </c>
      <c r="D31" s="28">
        <v>0</v>
      </c>
      <c r="E31" s="28">
        <v>0</v>
      </c>
      <c r="F31" s="37">
        <f t="shared" si="1"/>
        <v>147.94</v>
      </c>
      <c r="G31" s="27">
        <v>35.46</v>
      </c>
      <c r="H31" s="28">
        <v>0</v>
      </c>
      <c r="I31" s="28">
        <v>0</v>
      </c>
      <c r="J31" s="28">
        <v>0</v>
      </c>
      <c r="K31" s="354">
        <f t="shared" si="0"/>
        <v>35.46</v>
      </c>
      <c r="L31" s="59"/>
      <c r="M31" s="393"/>
      <c r="N31" s="36"/>
      <c r="O31" s="36"/>
      <c r="P31" s="36"/>
      <c r="Q31" s="36"/>
      <c r="R31" s="17"/>
    </row>
    <row r="32" spans="1:18" ht="12.75" x14ac:dyDescent="0.2">
      <c r="A32" s="60" t="s">
        <v>130</v>
      </c>
      <c r="B32" s="27">
        <v>17</v>
      </c>
      <c r="C32" s="28">
        <v>9.8000000000000007</v>
      </c>
      <c r="D32" s="28">
        <v>1.45</v>
      </c>
      <c r="E32" s="28">
        <v>0</v>
      </c>
      <c r="F32" s="37">
        <f t="shared" si="1"/>
        <v>29.555</v>
      </c>
      <c r="G32" s="27">
        <v>6.3</v>
      </c>
      <c r="H32" s="28">
        <v>3.86</v>
      </c>
      <c r="I32" s="28">
        <v>0.56999999999999995</v>
      </c>
      <c r="J32" s="28">
        <v>0</v>
      </c>
      <c r="K32" s="354">
        <f t="shared" si="0"/>
        <v>11.243</v>
      </c>
      <c r="L32" s="59"/>
      <c r="M32" s="393"/>
      <c r="N32" s="36"/>
      <c r="O32" s="36"/>
      <c r="P32" s="36"/>
      <c r="Q32" s="36"/>
      <c r="R32" s="17"/>
    </row>
    <row r="33" spans="1:18" ht="12.75" x14ac:dyDescent="0.2">
      <c r="A33" s="60" t="s">
        <v>43</v>
      </c>
      <c r="B33" s="27">
        <v>379.77</v>
      </c>
      <c r="C33" s="28">
        <v>23.08</v>
      </c>
      <c r="D33" s="28">
        <v>2.83</v>
      </c>
      <c r="E33" s="28">
        <v>0</v>
      </c>
      <c r="F33" s="37">
        <f t="shared" si="1"/>
        <v>408.22699999999998</v>
      </c>
      <c r="G33" s="27">
        <v>14.76</v>
      </c>
      <c r="H33" s="28">
        <v>0</v>
      </c>
      <c r="I33" s="28">
        <v>0</v>
      </c>
      <c r="J33" s="28">
        <v>0</v>
      </c>
      <c r="K33" s="354">
        <f t="shared" si="0"/>
        <v>14.76</v>
      </c>
      <c r="L33" s="59"/>
      <c r="M33" s="393"/>
      <c r="N33" s="36"/>
      <c r="O33" s="36"/>
      <c r="P33" s="36"/>
      <c r="Q33" s="36"/>
      <c r="R33" s="17"/>
    </row>
    <row r="34" spans="1:18" ht="12.75" x14ac:dyDescent="0.2">
      <c r="A34" s="60" t="s">
        <v>44</v>
      </c>
      <c r="B34" s="27">
        <v>62.33</v>
      </c>
      <c r="C34" s="28">
        <v>86.45</v>
      </c>
      <c r="D34" s="28">
        <v>11.76</v>
      </c>
      <c r="E34" s="28">
        <v>0</v>
      </c>
      <c r="F34" s="37">
        <f t="shared" si="1"/>
        <v>171.124</v>
      </c>
      <c r="G34" s="27">
        <v>10.57</v>
      </c>
      <c r="H34" s="28">
        <v>33.950000000000003</v>
      </c>
      <c r="I34" s="28">
        <v>4.87</v>
      </c>
      <c r="J34" s="28">
        <v>0</v>
      </c>
      <c r="K34" s="354">
        <f t="shared" si="0"/>
        <v>53.773000000000003</v>
      </c>
      <c r="L34" s="59"/>
      <c r="M34" s="393"/>
      <c r="N34" s="36"/>
      <c r="O34" s="36"/>
      <c r="P34" s="36"/>
      <c r="Q34" s="36"/>
      <c r="R34" s="17"/>
    </row>
    <row r="35" spans="1:18" ht="12.75" x14ac:dyDescent="0.2">
      <c r="A35" s="60" t="s">
        <v>45</v>
      </c>
      <c r="B35" s="27">
        <v>0.35</v>
      </c>
      <c r="C35" s="28">
        <v>15.71</v>
      </c>
      <c r="D35" s="28">
        <v>2.2000000000000002</v>
      </c>
      <c r="E35" s="28">
        <v>4.47</v>
      </c>
      <c r="F35" s="37">
        <f t="shared" si="1"/>
        <v>24.71</v>
      </c>
      <c r="G35" s="27">
        <v>0.17</v>
      </c>
      <c r="H35" s="28">
        <v>0.64</v>
      </c>
      <c r="I35" s="28">
        <v>0.11</v>
      </c>
      <c r="J35" s="28">
        <v>0.08</v>
      </c>
      <c r="K35" s="354">
        <f t="shared" si="0"/>
        <v>1.0990000000000002</v>
      </c>
      <c r="L35" s="59"/>
      <c r="M35" s="393"/>
      <c r="N35" s="36"/>
      <c r="O35" s="36"/>
      <c r="P35" s="36"/>
      <c r="Q35" s="36"/>
      <c r="R35" s="17"/>
    </row>
    <row r="36" spans="1:18" ht="12.75" x14ac:dyDescent="0.2">
      <c r="A36" s="60" t="s">
        <v>46</v>
      </c>
      <c r="B36" s="27">
        <v>36.229999999999997</v>
      </c>
      <c r="C36" s="28">
        <v>6.24</v>
      </c>
      <c r="D36" s="28">
        <v>1.9</v>
      </c>
      <c r="E36" s="28">
        <v>0</v>
      </c>
      <c r="F36" s="37">
        <f t="shared" si="1"/>
        <v>46.08</v>
      </c>
      <c r="G36" s="27">
        <v>7.0000000000000007E-2</v>
      </c>
      <c r="H36" s="28">
        <v>0.04</v>
      </c>
      <c r="I36" s="28">
        <v>0</v>
      </c>
      <c r="J36" s="28">
        <v>0</v>
      </c>
      <c r="K36" s="354">
        <f t="shared" si="0"/>
        <v>0.11000000000000001</v>
      </c>
      <c r="L36" s="59"/>
      <c r="M36" s="393"/>
      <c r="N36" s="36"/>
      <c r="O36" s="36"/>
      <c r="P36" s="36"/>
      <c r="Q36" s="36"/>
      <c r="R36" s="17"/>
    </row>
    <row r="37" spans="1:18" ht="13.5" x14ac:dyDescent="0.2">
      <c r="A37" s="60" t="s">
        <v>467</v>
      </c>
      <c r="B37" s="27">
        <v>2.29</v>
      </c>
      <c r="C37" s="28">
        <v>0.36</v>
      </c>
      <c r="D37" s="28">
        <v>7.0000000000000007E-2</v>
      </c>
      <c r="E37" s="28">
        <v>0</v>
      </c>
      <c r="F37" s="37">
        <f t="shared" si="1"/>
        <v>2.7829999999999999</v>
      </c>
      <c r="G37" s="27">
        <v>2.29</v>
      </c>
      <c r="H37" s="28">
        <v>0.36</v>
      </c>
      <c r="I37" s="28">
        <v>7.0000000000000007E-2</v>
      </c>
      <c r="J37" s="28">
        <v>0</v>
      </c>
      <c r="K37" s="354">
        <f t="shared" si="0"/>
        <v>2.7829999999999999</v>
      </c>
      <c r="L37" s="59"/>
      <c r="M37" s="393"/>
      <c r="N37" s="36"/>
      <c r="O37" s="36"/>
      <c r="P37" s="36"/>
      <c r="Q37" s="36"/>
      <c r="R37" s="17"/>
    </row>
    <row r="38" spans="1:18" ht="12.75" x14ac:dyDescent="0.2">
      <c r="A38" s="60" t="s">
        <v>95</v>
      </c>
      <c r="B38" s="27">
        <v>196.55</v>
      </c>
      <c r="C38" s="28">
        <v>45.46</v>
      </c>
      <c r="D38" s="28">
        <v>2.11</v>
      </c>
      <c r="E38" s="28">
        <v>0</v>
      </c>
      <c r="F38" s="37">
        <f t="shared" si="1"/>
        <v>246.01900000000001</v>
      </c>
      <c r="G38" s="27">
        <v>38.54</v>
      </c>
      <c r="H38" s="28">
        <v>26.97</v>
      </c>
      <c r="I38" s="28">
        <v>1.45</v>
      </c>
      <c r="J38" s="28">
        <v>0</v>
      </c>
      <c r="K38" s="354">
        <f t="shared" si="0"/>
        <v>68.264999999999986</v>
      </c>
      <c r="L38" s="59"/>
      <c r="M38" s="393"/>
      <c r="N38" s="36"/>
      <c r="O38" s="36"/>
      <c r="P38" s="36"/>
      <c r="Q38" s="36"/>
      <c r="R38" s="17"/>
    </row>
    <row r="39" spans="1:18" ht="12.75" x14ac:dyDescent="0.2">
      <c r="A39" s="60" t="s">
        <v>47</v>
      </c>
      <c r="B39" s="27">
        <v>6.7</v>
      </c>
      <c r="C39" s="28">
        <v>46.22</v>
      </c>
      <c r="D39" s="28">
        <v>0</v>
      </c>
      <c r="E39" s="28">
        <v>0</v>
      </c>
      <c r="F39" s="37">
        <f t="shared" si="1"/>
        <v>52.92</v>
      </c>
      <c r="G39" s="27">
        <v>0.08</v>
      </c>
      <c r="H39" s="28">
        <v>0.33</v>
      </c>
      <c r="I39" s="28">
        <v>0</v>
      </c>
      <c r="J39" s="28">
        <v>0</v>
      </c>
      <c r="K39" s="354">
        <f t="shared" si="0"/>
        <v>0.41000000000000003</v>
      </c>
      <c r="L39" s="59"/>
      <c r="M39" s="393"/>
      <c r="N39" s="36"/>
      <c r="O39" s="36"/>
      <c r="P39" s="36"/>
      <c r="Q39" s="36"/>
      <c r="R39" s="17"/>
    </row>
    <row r="40" spans="1:18" ht="12.75" x14ac:dyDescent="0.2">
      <c r="A40" s="60" t="s">
        <v>48</v>
      </c>
      <c r="B40" s="27">
        <v>10.16</v>
      </c>
      <c r="C40" s="28">
        <v>1.76</v>
      </c>
      <c r="D40" s="28">
        <v>0.46</v>
      </c>
      <c r="E40" s="28">
        <v>0</v>
      </c>
      <c r="F40" s="37">
        <f t="shared" si="1"/>
        <v>12.794</v>
      </c>
      <c r="G40" s="27">
        <v>0.35</v>
      </c>
      <c r="H40" s="28">
        <v>0.1</v>
      </c>
      <c r="I40" s="28">
        <v>0.2</v>
      </c>
      <c r="J40" s="28">
        <v>0</v>
      </c>
      <c r="K40" s="354">
        <f t="shared" si="0"/>
        <v>0.83</v>
      </c>
      <c r="L40" s="59"/>
      <c r="M40" s="393"/>
      <c r="N40" s="36"/>
      <c r="O40" s="36"/>
      <c r="P40" s="36"/>
      <c r="Q40" s="36"/>
      <c r="R40" s="17"/>
    </row>
    <row r="41" spans="1:18" ht="12.75" x14ac:dyDescent="0.2">
      <c r="A41" s="60" t="s">
        <v>354</v>
      </c>
      <c r="B41" s="27">
        <v>3.15</v>
      </c>
      <c r="C41" s="28">
        <v>0.86</v>
      </c>
      <c r="D41" s="28">
        <v>0.3</v>
      </c>
      <c r="E41" s="28">
        <v>0</v>
      </c>
      <c r="F41" s="37">
        <f t="shared" si="1"/>
        <v>4.58</v>
      </c>
      <c r="G41" s="27">
        <v>1.24</v>
      </c>
      <c r="H41" s="28">
        <v>0.61</v>
      </c>
      <c r="I41" s="28">
        <v>0.19</v>
      </c>
      <c r="J41" s="28">
        <v>0</v>
      </c>
      <c r="K41" s="354">
        <f t="shared" si="0"/>
        <v>2.2110000000000003</v>
      </c>
      <c r="L41" s="59"/>
      <c r="M41" s="393"/>
      <c r="N41" s="36"/>
      <c r="O41" s="36"/>
      <c r="P41" s="36"/>
      <c r="Q41" s="36"/>
      <c r="R41" s="17"/>
    </row>
    <row r="42" spans="1:18" ht="12.75" x14ac:dyDescent="0.2">
      <c r="A42" s="60" t="s">
        <v>392</v>
      </c>
      <c r="B42" s="27">
        <v>0.01</v>
      </c>
      <c r="C42" s="28">
        <v>0.09</v>
      </c>
      <c r="D42" s="28">
        <v>0</v>
      </c>
      <c r="E42" s="28">
        <v>0</v>
      </c>
      <c r="F42" s="37">
        <f t="shared" si="1"/>
        <v>9.9999999999999992E-2</v>
      </c>
      <c r="G42" s="27">
        <v>0</v>
      </c>
      <c r="H42" s="28">
        <v>0.01</v>
      </c>
      <c r="I42" s="28">
        <v>0</v>
      </c>
      <c r="J42" s="28">
        <v>0</v>
      </c>
      <c r="K42" s="354">
        <f t="shared" si="0"/>
        <v>0.01</v>
      </c>
      <c r="L42" s="59"/>
      <c r="M42" s="393"/>
      <c r="N42" s="36"/>
      <c r="O42" s="36"/>
      <c r="P42" s="36"/>
      <c r="Q42" s="36"/>
      <c r="R42" s="17"/>
    </row>
    <row r="43" spans="1:18" ht="12.75" x14ac:dyDescent="0.2">
      <c r="A43" s="60" t="s">
        <v>431</v>
      </c>
      <c r="B43" s="27">
        <v>21.76</v>
      </c>
      <c r="C43" s="28">
        <v>3.86</v>
      </c>
      <c r="D43" s="28">
        <v>0.75</v>
      </c>
      <c r="E43" s="28">
        <v>0</v>
      </c>
      <c r="F43" s="37">
        <f t="shared" si="1"/>
        <v>27.045000000000002</v>
      </c>
      <c r="G43" s="27">
        <v>19.45</v>
      </c>
      <c r="H43" s="28">
        <v>3.27</v>
      </c>
      <c r="I43" s="28">
        <v>0.66</v>
      </c>
      <c r="J43" s="28">
        <v>0</v>
      </c>
      <c r="K43" s="354">
        <f t="shared" si="0"/>
        <v>23.974</v>
      </c>
      <c r="L43" s="59"/>
      <c r="M43" s="393"/>
      <c r="N43" s="36"/>
      <c r="O43" s="36"/>
      <c r="P43" s="36"/>
      <c r="Q43" s="36"/>
      <c r="R43" s="17"/>
    </row>
    <row r="44" spans="1:18" ht="13.5" x14ac:dyDescent="0.2">
      <c r="A44" s="60" t="s">
        <v>501</v>
      </c>
      <c r="B44" s="27">
        <v>299.67</v>
      </c>
      <c r="C44" s="28">
        <v>9.1300000000000008</v>
      </c>
      <c r="D44" s="28">
        <v>4.01</v>
      </c>
      <c r="E44" s="28">
        <v>0</v>
      </c>
      <c r="F44" s="37">
        <f t="shared" si="1"/>
        <v>316.41899999999998</v>
      </c>
      <c r="G44" s="27">
        <v>299.67</v>
      </c>
      <c r="H44" s="28">
        <v>9.1300000000000008</v>
      </c>
      <c r="I44" s="28">
        <v>4.01</v>
      </c>
      <c r="J44" s="28">
        <v>0</v>
      </c>
      <c r="K44" s="354">
        <f t="shared" si="0"/>
        <v>316.41899999999998</v>
      </c>
      <c r="L44" s="59"/>
      <c r="M44" s="393"/>
      <c r="N44" s="36"/>
      <c r="O44" s="36"/>
      <c r="P44" s="36"/>
      <c r="Q44" s="36"/>
      <c r="R44" s="17"/>
    </row>
    <row r="45" spans="1:18" ht="12.75" x14ac:dyDescent="0.2">
      <c r="A45" s="60" t="s">
        <v>355</v>
      </c>
      <c r="B45" s="27">
        <v>10.59</v>
      </c>
      <c r="C45" s="28">
        <v>0.42</v>
      </c>
      <c r="D45" s="28">
        <v>0.68</v>
      </c>
      <c r="E45" s="28">
        <v>0</v>
      </c>
      <c r="F45" s="37">
        <f t="shared" si="1"/>
        <v>12.302</v>
      </c>
      <c r="G45" s="27">
        <v>4.32</v>
      </c>
      <c r="H45" s="28">
        <v>0.12</v>
      </c>
      <c r="I45" s="28">
        <v>0.22</v>
      </c>
      <c r="J45" s="28">
        <v>0</v>
      </c>
      <c r="K45" s="354">
        <f t="shared" si="0"/>
        <v>4.8580000000000005</v>
      </c>
      <c r="L45" s="59"/>
      <c r="M45" s="393"/>
      <c r="N45" s="36"/>
      <c r="O45" s="36"/>
      <c r="P45" s="36"/>
      <c r="Q45" s="36"/>
      <c r="R45" s="17"/>
    </row>
    <row r="46" spans="1:18" ht="12.75" x14ac:dyDescent="0.2">
      <c r="A46" s="60" t="s">
        <v>51</v>
      </c>
      <c r="B46" s="27">
        <v>23.03</v>
      </c>
      <c r="C46" s="28">
        <v>29.1</v>
      </c>
      <c r="D46" s="28">
        <v>6.06</v>
      </c>
      <c r="E46" s="28">
        <v>2.1</v>
      </c>
      <c r="F46" s="37">
        <f t="shared" si="1"/>
        <v>65.744</v>
      </c>
      <c r="G46" s="27">
        <v>2.4700000000000002</v>
      </c>
      <c r="H46" s="28">
        <v>4.37</v>
      </c>
      <c r="I46" s="28">
        <v>0.7</v>
      </c>
      <c r="J46" s="28">
        <v>0</v>
      </c>
      <c r="K46" s="354">
        <f t="shared" si="0"/>
        <v>8.17</v>
      </c>
      <c r="L46" s="59"/>
      <c r="M46" s="393"/>
      <c r="N46" s="36"/>
      <c r="O46" s="36"/>
      <c r="P46" s="36"/>
      <c r="Q46" s="36"/>
      <c r="R46" s="17"/>
    </row>
    <row r="47" spans="1:18" ht="12.75" x14ac:dyDescent="0.2">
      <c r="A47" s="60" t="s">
        <v>52</v>
      </c>
      <c r="B47" s="27">
        <v>31.77</v>
      </c>
      <c r="C47" s="28">
        <v>97.25</v>
      </c>
      <c r="D47" s="28">
        <v>10.82</v>
      </c>
      <c r="E47" s="28">
        <v>0</v>
      </c>
      <c r="F47" s="37">
        <f t="shared" si="1"/>
        <v>149.578</v>
      </c>
      <c r="G47" s="27">
        <v>5.24</v>
      </c>
      <c r="H47" s="28">
        <v>24.5</v>
      </c>
      <c r="I47" s="28">
        <v>4.9800000000000004</v>
      </c>
      <c r="J47" s="28">
        <v>0</v>
      </c>
      <c r="K47" s="354">
        <f t="shared" si="0"/>
        <v>39.201999999999998</v>
      </c>
      <c r="L47" s="59"/>
      <c r="M47" s="393"/>
      <c r="N47" s="36"/>
      <c r="O47" s="36"/>
      <c r="P47" s="36"/>
      <c r="Q47" s="36"/>
      <c r="R47" s="17"/>
    </row>
    <row r="48" spans="1:18" ht="12.75" x14ac:dyDescent="0.2">
      <c r="A48" s="60" t="s">
        <v>503</v>
      </c>
      <c r="B48" s="27">
        <v>28.75</v>
      </c>
      <c r="C48" s="28">
        <v>1.78</v>
      </c>
      <c r="D48" s="28">
        <v>1.23</v>
      </c>
      <c r="E48" s="28">
        <v>0</v>
      </c>
      <c r="F48" s="37">
        <f t="shared" si="1"/>
        <v>32.867000000000004</v>
      </c>
      <c r="G48" s="27">
        <v>28.75</v>
      </c>
      <c r="H48" s="28">
        <v>1.78</v>
      </c>
      <c r="I48" s="28">
        <v>1.23</v>
      </c>
      <c r="J48" s="28">
        <v>0</v>
      </c>
      <c r="K48" s="354">
        <f t="shared" si="0"/>
        <v>32.867000000000004</v>
      </c>
      <c r="L48" s="59"/>
      <c r="M48" s="393"/>
      <c r="N48" s="36"/>
      <c r="O48" s="36"/>
      <c r="P48" s="36"/>
      <c r="Q48" s="36"/>
      <c r="R48" s="17"/>
    </row>
    <row r="49" spans="1:18" ht="13.5" x14ac:dyDescent="0.2">
      <c r="A49" s="60" t="s">
        <v>415</v>
      </c>
      <c r="B49" s="27">
        <v>10.77</v>
      </c>
      <c r="C49" s="28">
        <v>25.73</v>
      </c>
      <c r="D49" s="28">
        <v>2.11</v>
      </c>
      <c r="E49" s="28">
        <v>0</v>
      </c>
      <c r="F49" s="37">
        <f t="shared" si="1"/>
        <v>40.509</v>
      </c>
      <c r="G49" s="27">
        <v>10.77</v>
      </c>
      <c r="H49" s="28">
        <v>25.73</v>
      </c>
      <c r="I49" s="28">
        <v>2.11</v>
      </c>
      <c r="J49" s="28">
        <v>0</v>
      </c>
      <c r="K49" s="354">
        <f t="shared" si="0"/>
        <v>40.509</v>
      </c>
      <c r="L49" s="59"/>
      <c r="M49" s="393"/>
      <c r="N49" s="36"/>
      <c r="O49" s="36"/>
      <c r="P49" s="36"/>
      <c r="Q49" s="36"/>
      <c r="R49" s="17"/>
    </row>
    <row r="50" spans="1:18" ht="12.75" x14ac:dyDescent="0.2">
      <c r="A50" s="60" t="s">
        <v>132</v>
      </c>
      <c r="B50" s="27">
        <v>0.48</v>
      </c>
      <c r="C50" s="28">
        <v>6.63</v>
      </c>
      <c r="D50" s="28">
        <v>0.62</v>
      </c>
      <c r="E50" s="28">
        <v>0</v>
      </c>
      <c r="F50" s="37">
        <f t="shared" si="1"/>
        <v>8.2880000000000003</v>
      </c>
      <c r="G50" s="27">
        <v>7.0000000000000007E-2</v>
      </c>
      <c r="H50" s="28">
        <v>1.3</v>
      </c>
      <c r="I50" s="28">
        <v>0.13</v>
      </c>
      <c r="J50" s="28">
        <v>0</v>
      </c>
      <c r="K50" s="354">
        <f t="shared" si="0"/>
        <v>1.617</v>
      </c>
      <c r="L50" s="59"/>
      <c r="M50" s="393"/>
      <c r="N50" s="36"/>
      <c r="O50" s="36"/>
      <c r="P50" s="36"/>
      <c r="Q50" s="36"/>
      <c r="R50" s="17"/>
    </row>
    <row r="51" spans="1:18" ht="12.75" x14ac:dyDescent="0.2">
      <c r="A51" s="60" t="s">
        <v>53</v>
      </c>
      <c r="B51" s="27">
        <v>6.5</v>
      </c>
      <c r="C51" s="28">
        <v>34.22</v>
      </c>
      <c r="D51" s="28">
        <v>9.26</v>
      </c>
      <c r="E51" s="28">
        <v>2.23</v>
      </c>
      <c r="F51" s="37">
        <f t="shared" si="1"/>
        <v>60.54399999999999</v>
      </c>
      <c r="G51" s="27">
        <v>1.88</v>
      </c>
      <c r="H51" s="28">
        <v>12.03</v>
      </c>
      <c r="I51" s="28">
        <v>3.39</v>
      </c>
      <c r="J51" s="28">
        <v>0</v>
      </c>
      <c r="K51" s="354">
        <f t="shared" si="0"/>
        <v>20.350999999999999</v>
      </c>
      <c r="L51" s="59"/>
      <c r="M51" s="393"/>
      <c r="N51" s="36"/>
      <c r="O51" s="36"/>
      <c r="P51" s="36"/>
      <c r="Q51" s="36"/>
      <c r="R51" s="17"/>
    </row>
    <row r="52" spans="1:18" ht="12.75" x14ac:dyDescent="0.2">
      <c r="A52" s="60" t="s">
        <v>54</v>
      </c>
      <c r="B52" s="27">
        <v>9.0399999999999991</v>
      </c>
      <c r="C52" s="28">
        <v>4.34</v>
      </c>
      <c r="D52" s="28">
        <v>1.01</v>
      </c>
      <c r="E52" s="28">
        <v>0</v>
      </c>
      <c r="F52" s="37">
        <f t="shared" si="1"/>
        <v>15.298999999999999</v>
      </c>
      <c r="G52" s="27">
        <v>1.47</v>
      </c>
      <c r="H52" s="28">
        <v>1.18</v>
      </c>
      <c r="I52" s="28">
        <v>0.3</v>
      </c>
      <c r="J52" s="28">
        <v>0</v>
      </c>
      <c r="K52" s="354">
        <f t="shared" si="0"/>
        <v>3.2199999999999998</v>
      </c>
      <c r="L52" s="59"/>
      <c r="M52" s="393"/>
      <c r="N52" s="36"/>
      <c r="O52" s="36"/>
      <c r="P52" s="36"/>
      <c r="Q52" s="36"/>
      <c r="R52" s="17"/>
    </row>
    <row r="53" spans="1:18" ht="12.75" x14ac:dyDescent="0.2">
      <c r="A53" s="60" t="s">
        <v>56</v>
      </c>
      <c r="B53" s="27">
        <v>31.49</v>
      </c>
      <c r="C53" s="28">
        <v>23.7</v>
      </c>
      <c r="D53" s="28">
        <v>6.11</v>
      </c>
      <c r="E53" s="28">
        <v>0</v>
      </c>
      <c r="F53" s="37">
        <f t="shared" si="1"/>
        <v>66.798999999999992</v>
      </c>
      <c r="G53" s="27">
        <v>4.83</v>
      </c>
      <c r="H53" s="28">
        <v>13.55</v>
      </c>
      <c r="I53" s="28">
        <v>3.82</v>
      </c>
      <c r="J53" s="28">
        <v>0</v>
      </c>
      <c r="K53" s="354">
        <f t="shared" si="0"/>
        <v>25.638000000000002</v>
      </c>
      <c r="L53" s="59"/>
      <c r="M53" s="393"/>
      <c r="N53" s="36"/>
      <c r="O53" s="36"/>
      <c r="P53" s="36"/>
      <c r="Q53" s="36"/>
      <c r="R53" s="17"/>
    </row>
    <row r="54" spans="1:18" ht="12.75" x14ac:dyDescent="0.2">
      <c r="A54" s="60" t="s">
        <v>57</v>
      </c>
      <c r="B54" s="27">
        <v>93.09</v>
      </c>
      <c r="C54" s="28">
        <v>12.65</v>
      </c>
      <c r="D54" s="28">
        <v>1.82</v>
      </c>
      <c r="E54" s="28">
        <v>0</v>
      </c>
      <c r="F54" s="37">
        <f t="shared" si="1"/>
        <v>109.19800000000001</v>
      </c>
      <c r="G54" s="27">
        <v>2.99</v>
      </c>
      <c r="H54" s="28">
        <v>5.38</v>
      </c>
      <c r="I54" s="28">
        <v>0.93</v>
      </c>
      <c r="J54" s="28">
        <v>0</v>
      </c>
      <c r="K54" s="354">
        <f t="shared" si="0"/>
        <v>10.137</v>
      </c>
      <c r="L54" s="59"/>
      <c r="M54" s="393"/>
      <c r="N54" s="36"/>
      <c r="O54" s="36"/>
      <c r="P54" s="36"/>
      <c r="Q54" s="36"/>
      <c r="R54" s="17"/>
    </row>
    <row r="55" spans="1:18" ht="13.5" x14ac:dyDescent="0.2">
      <c r="A55" s="60" t="s">
        <v>734</v>
      </c>
      <c r="B55" s="27">
        <v>7.18</v>
      </c>
      <c r="C55" s="28">
        <v>0.34</v>
      </c>
      <c r="D55" s="28">
        <v>0</v>
      </c>
      <c r="E55" s="28">
        <v>0</v>
      </c>
      <c r="F55" s="37">
        <f t="shared" si="1"/>
        <v>7.52</v>
      </c>
      <c r="G55" s="27">
        <v>7.18</v>
      </c>
      <c r="H55" s="28">
        <v>0.34</v>
      </c>
      <c r="I55" s="28">
        <v>0</v>
      </c>
      <c r="J55" s="28">
        <v>0</v>
      </c>
      <c r="K55" s="354">
        <f t="shared" si="0"/>
        <v>7.52</v>
      </c>
      <c r="L55" s="59"/>
      <c r="M55" s="393"/>
      <c r="N55" s="36"/>
      <c r="O55" s="36"/>
      <c r="P55" s="36"/>
      <c r="Q55" s="36"/>
      <c r="R55" s="17"/>
    </row>
    <row r="56" spans="1:18" ht="12.75" x14ac:dyDescent="0.2">
      <c r="A56" s="60" t="s">
        <v>58</v>
      </c>
      <c r="B56" s="27">
        <v>0</v>
      </c>
      <c r="C56" s="28">
        <v>306.73</v>
      </c>
      <c r="D56" s="28">
        <v>0</v>
      </c>
      <c r="E56" s="28">
        <v>19.37</v>
      </c>
      <c r="F56" s="37">
        <f t="shared" si="1"/>
        <v>326.10000000000002</v>
      </c>
      <c r="G56" s="27">
        <v>0</v>
      </c>
      <c r="H56" s="28">
        <v>116.11</v>
      </c>
      <c r="I56" s="28">
        <v>0</v>
      </c>
      <c r="J56" s="28">
        <v>5.83</v>
      </c>
      <c r="K56" s="354">
        <f t="shared" si="0"/>
        <v>121.94</v>
      </c>
      <c r="L56" s="59"/>
      <c r="M56" s="393"/>
      <c r="N56" s="36"/>
      <c r="O56" s="36"/>
      <c r="P56" s="36"/>
      <c r="Q56" s="36"/>
      <c r="R56" s="17"/>
    </row>
    <row r="57" spans="1:18" ht="12.75" x14ac:dyDescent="0.2">
      <c r="A57" s="60" t="s">
        <v>59</v>
      </c>
      <c r="B57" s="27">
        <v>399.82</v>
      </c>
      <c r="C57" s="28">
        <v>112.96</v>
      </c>
      <c r="D57" s="28">
        <v>13.25</v>
      </c>
      <c r="E57" s="28">
        <v>0</v>
      </c>
      <c r="F57" s="37">
        <f t="shared" si="1"/>
        <v>537.95499999999993</v>
      </c>
      <c r="G57" s="27">
        <v>22.19</v>
      </c>
      <c r="H57" s="28">
        <v>64.95</v>
      </c>
      <c r="I57" s="28">
        <v>2.89</v>
      </c>
      <c r="J57" s="28">
        <v>0</v>
      </c>
      <c r="K57" s="354">
        <f t="shared" si="0"/>
        <v>92.631</v>
      </c>
      <c r="L57" s="59"/>
      <c r="M57" s="393"/>
      <c r="N57" s="36"/>
      <c r="O57" s="36"/>
      <c r="P57" s="36"/>
      <c r="Q57" s="36"/>
      <c r="R57" s="17"/>
    </row>
    <row r="58" spans="1:18" ht="12.75" x14ac:dyDescent="0.2">
      <c r="A58" s="60" t="s">
        <v>60</v>
      </c>
      <c r="B58" s="27">
        <v>65.88</v>
      </c>
      <c r="C58" s="28">
        <v>21.4</v>
      </c>
      <c r="D58" s="28">
        <v>2.2200000000000002</v>
      </c>
      <c r="E58" s="28">
        <v>0</v>
      </c>
      <c r="F58" s="37">
        <f t="shared" si="1"/>
        <v>91.498000000000005</v>
      </c>
      <c r="G58" s="27">
        <v>11.82</v>
      </c>
      <c r="H58" s="28">
        <v>9.67</v>
      </c>
      <c r="I58" s="28">
        <v>0.98</v>
      </c>
      <c r="J58" s="28">
        <v>0</v>
      </c>
      <c r="K58" s="354">
        <f t="shared" si="0"/>
        <v>23.352</v>
      </c>
      <c r="L58" s="59"/>
      <c r="M58" s="393"/>
      <c r="N58" s="36"/>
      <c r="O58" s="36"/>
      <c r="P58" s="36"/>
      <c r="Q58" s="36"/>
      <c r="R58" s="17"/>
    </row>
    <row r="59" spans="1:18" ht="12.75" x14ac:dyDescent="0.2">
      <c r="A59" s="60" t="s">
        <v>61</v>
      </c>
      <c r="B59" s="27">
        <v>26.03</v>
      </c>
      <c r="C59" s="28">
        <v>0.39</v>
      </c>
      <c r="D59" s="28">
        <v>0.12</v>
      </c>
      <c r="E59" s="28">
        <v>0</v>
      </c>
      <c r="F59" s="37">
        <f t="shared" si="1"/>
        <v>26.648000000000003</v>
      </c>
      <c r="G59" s="27">
        <v>4.87</v>
      </c>
      <c r="H59" s="28">
        <v>0.05</v>
      </c>
      <c r="I59" s="28">
        <v>7.0000000000000007E-2</v>
      </c>
      <c r="J59" s="28">
        <v>0</v>
      </c>
      <c r="K59" s="354">
        <f t="shared" si="0"/>
        <v>5.0529999999999999</v>
      </c>
      <c r="L59" s="59"/>
      <c r="M59" s="393"/>
      <c r="N59" s="36"/>
      <c r="O59" s="36"/>
      <c r="P59" s="36"/>
      <c r="Q59" s="36"/>
      <c r="R59" s="17"/>
    </row>
    <row r="60" spans="1:18" ht="12.75" x14ac:dyDescent="0.2">
      <c r="A60" s="60" t="s">
        <v>96</v>
      </c>
      <c r="B60" s="27">
        <v>0.67</v>
      </c>
      <c r="C60" s="28">
        <v>0.4</v>
      </c>
      <c r="D60" s="28">
        <v>0.02</v>
      </c>
      <c r="E60" s="28">
        <v>0</v>
      </c>
      <c r="F60" s="37">
        <f t="shared" si="1"/>
        <v>1.1080000000000001</v>
      </c>
      <c r="G60" s="27">
        <v>0.01</v>
      </c>
      <c r="H60" s="28">
        <v>0.01</v>
      </c>
      <c r="I60" s="28">
        <v>0</v>
      </c>
      <c r="J60" s="28">
        <v>0</v>
      </c>
      <c r="K60" s="354">
        <f t="shared" si="0"/>
        <v>0.02</v>
      </c>
      <c r="L60" s="59"/>
      <c r="M60" s="393"/>
      <c r="N60" s="36"/>
      <c r="O60" s="36"/>
      <c r="P60" s="36"/>
      <c r="Q60" s="36"/>
      <c r="R60" s="17"/>
    </row>
    <row r="61" spans="1:18" ht="12.75" x14ac:dyDescent="0.2">
      <c r="A61" s="60" t="s">
        <v>62</v>
      </c>
      <c r="B61" s="27">
        <v>0.79</v>
      </c>
      <c r="C61" s="28">
        <v>2.65</v>
      </c>
      <c r="D61" s="28">
        <v>0.05</v>
      </c>
      <c r="E61" s="28">
        <v>0</v>
      </c>
      <c r="F61" s="37">
        <f t="shared" si="1"/>
        <v>3.5350000000000001</v>
      </c>
      <c r="G61" s="27">
        <v>0.04</v>
      </c>
      <c r="H61" s="28">
        <v>0</v>
      </c>
      <c r="I61" s="28">
        <v>0</v>
      </c>
      <c r="J61" s="28">
        <v>0</v>
      </c>
      <c r="K61" s="354">
        <f t="shared" si="0"/>
        <v>0.04</v>
      </c>
      <c r="L61" s="59"/>
      <c r="M61" s="393"/>
      <c r="N61" s="36"/>
      <c r="O61" s="36"/>
      <c r="P61" s="36"/>
      <c r="Q61" s="36"/>
      <c r="R61" s="17"/>
    </row>
    <row r="62" spans="1:18" ht="12.75" x14ac:dyDescent="0.2">
      <c r="A62" s="60" t="s">
        <v>63</v>
      </c>
      <c r="B62" s="27">
        <v>17.04</v>
      </c>
      <c r="C62" s="28">
        <v>0.26</v>
      </c>
      <c r="D62" s="28">
        <v>0</v>
      </c>
      <c r="E62" s="28">
        <v>0</v>
      </c>
      <c r="F62" s="37">
        <f t="shared" si="1"/>
        <v>17.3</v>
      </c>
      <c r="G62" s="27">
        <v>4.79</v>
      </c>
      <c r="H62" s="28">
        <v>0</v>
      </c>
      <c r="I62" s="28">
        <v>0</v>
      </c>
      <c r="J62" s="28">
        <v>0</v>
      </c>
      <c r="K62" s="354">
        <f t="shared" si="0"/>
        <v>4.79</v>
      </c>
      <c r="L62" s="59"/>
      <c r="M62" s="393"/>
      <c r="N62" s="36"/>
      <c r="O62" s="36"/>
      <c r="P62" s="36"/>
      <c r="Q62" s="36"/>
      <c r="R62" s="17"/>
    </row>
    <row r="63" spans="1:18" ht="12.75" x14ac:dyDescent="0.2">
      <c r="A63" s="60" t="s">
        <v>64</v>
      </c>
      <c r="B63" s="27">
        <v>1.35</v>
      </c>
      <c r="C63" s="28">
        <v>7.31</v>
      </c>
      <c r="D63" s="28">
        <v>2.92</v>
      </c>
      <c r="E63" s="28">
        <v>6.06</v>
      </c>
      <c r="F63" s="37">
        <f t="shared" si="1"/>
        <v>20.268000000000001</v>
      </c>
      <c r="G63" s="27">
        <v>0.75</v>
      </c>
      <c r="H63" s="28">
        <v>0.18</v>
      </c>
      <c r="I63" s="28">
        <v>0.23</v>
      </c>
      <c r="J63" s="28">
        <v>0.02</v>
      </c>
      <c r="K63" s="354">
        <f t="shared" si="0"/>
        <v>1.387</v>
      </c>
      <c r="L63" s="59"/>
      <c r="M63" s="393"/>
      <c r="N63" s="36"/>
      <c r="O63" s="36"/>
      <c r="P63" s="36"/>
      <c r="Q63" s="36"/>
      <c r="R63" s="17"/>
    </row>
    <row r="64" spans="1:18" ht="12.75" x14ac:dyDescent="0.2">
      <c r="A64" s="60" t="s">
        <v>697</v>
      </c>
      <c r="B64" s="27">
        <v>0.16</v>
      </c>
      <c r="C64" s="28">
        <v>0.22</v>
      </c>
      <c r="D64" s="28">
        <v>0.05</v>
      </c>
      <c r="E64" s="28">
        <v>0</v>
      </c>
      <c r="F64" s="37">
        <f t="shared" si="1"/>
        <v>0.47499999999999998</v>
      </c>
      <c r="G64" s="27">
        <v>0.14000000000000001</v>
      </c>
      <c r="H64" s="28">
        <v>0.22</v>
      </c>
      <c r="I64" s="28">
        <v>0.05</v>
      </c>
      <c r="J64" s="28">
        <v>0</v>
      </c>
      <c r="K64" s="354">
        <f t="shared" si="0"/>
        <v>0.45499999999999996</v>
      </c>
      <c r="L64" s="59"/>
      <c r="M64" s="393"/>
      <c r="N64" s="36"/>
      <c r="O64" s="36"/>
      <c r="P64" s="36"/>
      <c r="Q64" s="36"/>
      <c r="R64" s="17"/>
    </row>
    <row r="65" spans="1:18" ht="12.75" x14ac:dyDescent="0.2">
      <c r="A65" s="60" t="s">
        <v>136</v>
      </c>
      <c r="B65" s="27">
        <v>24.42</v>
      </c>
      <c r="C65" s="28">
        <v>70.290000000000006</v>
      </c>
      <c r="D65" s="28">
        <v>7.9</v>
      </c>
      <c r="E65" s="28">
        <v>0</v>
      </c>
      <c r="F65" s="37">
        <f t="shared" si="1"/>
        <v>109.72000000000001</v>
      </c>
      <c r="G65" s="27">
        <v>11.94</v>
      </c>
      <c r="H65" s="28">
        <v>51.62</v>
      </c>
      <c r="I65" s="28">
        <v>5.78</v>
      </c>
      <c r="J65" s="28">
        <v>0</v>
      </c>
      <c r="K65" s="354">
        <f t="shared" si="0"/>
        <v>74.542000000000002</v>
      </c>
      <c r="L65" s="59"/>
      <c r="M65" s="393"/>
      <c r="N65" s="36"/>
      <c r="O65" s="36"/>
      <c r="P65" s="36"/>
      <c r="Q65" s="36"/>
      <c r="R65" s="17"/>
    </row>
    <row r="66" spans="1:18" ht="12.75" x14ac:dyDescent="0.2">
      <c r="A66" s="60" t="s">
        <v>65</v>
      </c>
      <c r="B66" s="27">
        <v>2.3199999999999998</v>
      </c>
      <c r="C66" s="28">
        <v>10.62</v>
      </c>
      <c r="D66" s="28">
        <v>0</v>
      </c>
      <c r="E66" s="28">
        <v>0</v>
      </c>
      <c r="F66" s="37">
        <f t="shared" si="1"/>
        <v>12.94</v>
      </c>
      <c r="G66" s="27">
        <v>0.31</v>
      </c>
      <c r="H66" s="28">
        <v>0.08</v>
      </c>
      <c r="I66" s="28">
        <v>0</v>
      </c>
      <c r="J66" s="28">
        <v>0</v>
      </c>
      <c r="K66" s="354">
        <f>G66+H66+I66*1.9+J66</f>
        <v>0.39</v>
      </c>
      <c r="L66" s="59"/>
      <c r="M66" s="393"/>
      <c r="N66" s="36"/>
      <c r="O66" s="36"/>
      <c r="P66" s="36"/>
      <c r="Q66" s="36"/>
      <c r="R66" s="17"/>
    </row>
    <row r="67" spans="1:18" ht="12.75" x14ac:dyDescent="0.2">
      <c r="A67" s="60" t="s">
        <v>397</v>
      </c>
      <c r="B67" s="27">
        <v>5.44</v>
      </c>
      <c r="C67" s="28">
        <v>0.36</v>
      </c>
      <c r="D67" s="28">
        <v>0.05</v>
      </c>
      <c r="E67" s="28">
        <v>0</v>
      </c>
      <c r="F67" s="37">
        <f t="shared" si="1"/>
        <v>5.8950000000000005</v>
      </c>
      <c r="G67" s="27">
        <v>1.74</v>
      </c>
      <c r="H67" s="28">
        <v>0.02</v>
      </c>
      <c r="I67" s="28">
        <v>0</v>
      </c>
      <c r="J67" s="28">
        <v>0</v>
      </c>
      <c r="K67" s="354">
        <f>G67+H67+I67*1.9+J67</f>
        <v>1.76</v>
      </c>
      <c r="L67" s="59"/>
      <c r="M67" s="393"/>
      <c r="N67" s="36"/>
      <c r="O67" s="36"/>
      <c r="P67" s="36"/>
      <c r="Q67" s="36"/>
      <c r="R67" s="17"/>
    </row>
    <row r="68" spans="1:18" ht="12.75" x14ac:dyDescent="0.2">
      <c r="A68" s="60" t="s">
        <v>97</v>
      </c>
      <c r="B68" s="27">
        <v>5.69</v>
      </c>
      <c r="C68" s="28">
        <v>145.93</v>
      </c>
      <c r="D68" s="28">
        <v>10.26</v>
      </c>
      <c r="E68" s="28">
        <v>29.74</v>
      </c>
      <c r="F68" s="37">
        <f t="shared" si="1"/>
        <v>200.85400000000001</v>
      </c>
      <c r="G68" s="27">
        <v>2.72</v>
      </c>
      <c r="H68" s="28">
        <v>11.72</v>
      </c>
      <c r="I68" s="28">
        <v>0.67</v>
      </c>
      <c r="J68" s="28">
        <v>7.0000000000000007E-2</v>
      </c>
      <c r="K68" s="354">
        <f t="shared" ref="K68:K69" si="2">G68+H68+I68*1.9+J68</f>
        <v>15.783000000000001</v>
      </c>
      <c r="L68" s="59"/>
      <c r="M68" s="393"/>
      <c r="N68" s="36"/>
      <c r="O68" s="36"/>
      <c r="P68" s="36"/>
      <c r="Q68" s="36"/>
      <c r="R68" s="17"/>
    </row>
    <row r="69" spans="1:18" ht="12.75" x14ac:dyDescent="0.2">
      <c r="A69" s="60" t="s">
        <v>98</v>
      </c>
      <c r="B69" s="27">
        <v>0.27</v>
      </c>
      <c r="C69" s="28">
        <v>68.22</v>
      </c>
      <c r="D69" s="28">
        <v>13.36</v>
      </c>
      <c r="E69" s="28">
        <v>26.62</v>
      </c>
      <c r="F69" s="37">
        <f t="shared" si="1"/>
        <v>120.494</v>
      </c>
      <c r="G69" s="27">
        <v>0.04</v>
      </c>
      <c r="H69" s="28">
        <v>0.33</v>
      </c>
      <c r="I69" s="28">
        <v>7.0000000000000007E-2</v>
      </c>
      <c r="J69" s="28">
        <v>-0.21</v>
      </c>
      <c r="K69" s="354">
        <f t="shared" si="2"/>
        <v>0.29300000000000004</v>
      </c>
      <c r="L69" s="59"/>
      <c r="M69" s="393"/>
      <c r="N69" s="36"/>
      <c r="O69" s="36"/>
      <c r="P69" s="36"/>
      <c r="Q69" s="36"/>
      <c r="R69" s="17"/>
    </row>
    <row r="70" spans="1:18" ht="12.75" x14ac:dyDescent="0.2">
      <c r="A70" s="60" t="s">
        <v>67</v>
      </c>
      <c r="B70" s="27">
        <v>306.66000000000003</v>
      </c>
      <c r="C70" s="28">
        <v>6.63</v>
      </c>
      <c r="D70" s="28">
        <v>4.75</v>
      </c>
      <c r="E70" s="28">
        <v>0</v>
      </c>
      <c r="F70" s="37">
        <f t="shared" si="1"/>
        <v>322.315</v>
      </c>
      <c r="G70" s="27">
        <v>93.84</v>
      </c>
      <c r="H70" s="28">
        <v>0.21</v>
      </c>
      <c r="I70" s="28">
        <v>0.06</v>
      </c>
      <c r="J70" s="28">
        <v>0</v>
      </c>
      <c r="K70" s="354">
        <f t="shared" ref="K70:K99" si="3">G70+H70+I70*1.9+J70</f>
        <v>94.164000000000001</v>
      </c>
      <c r="L70" s="59"/>
      <c r="M70" s="393"/>
      <c r="N70" s="36"/>
      <c r="O70" s="36"/>
      <c r="P70" s="36"/>
      <c r="Q70" s="36"/>
      <c r="R70" s="17"/>
    </row>
    <row r="71" spans="1:18" ht="12.75" x14ac:dyDescent="0.2">
      <c r="A71" s="60" t="s">
        <v>68</v>
      </c>
      <c r="B71" s="27">
        <v>0</v>
      </c>
      <c r="C71" s="28">
        <v>223.97</v>
      </c>
      <c r="D71" s="28">
        <v>8.68</v>
      </c>
      <c r="E71" s="28">
        <v>25.92</v>
      </c>
      <c r="F71" s="37">
        <f t="shared" si="1"/>
        <v>266.38200000000001</v>
      </c>
      <c r="G71" s="27">
        <v>0</v>
      </c>
      <c r="H71" s="28">
        <v>177.06</v>
      </c>
      <c r="I71" s="28">
        <v>6.33</v>
      </c>
      <c r="J71" s="28">
        <v>18.329999999999998</v>
      </c>
      <c r="K71" s="354">
        <f t="shared" si="3"/>
        <v>207.41699999999997</v>
      </c>
      <c r="L71" s="59"/>
      <c r="M71" s="393"/>
      <c r="N71" s="36"/>
      <c r="O71" s="36"/>
      <c r="P71" s="36"/>
      <c r="Q71" s="36"/>
      <c r="R71" s="17"/>
    </row>
    <row r="72" spans="1:18" ht="12.75" x14ac:dyDescent="0.2">
      <c r="A72" s="60" t="s">
        <v>69</v>
      </c>
      <c r="B72" s="27">
        <v>577.97</v>
      </c>
      <c r="C72" s="28">
        <v>82.26</v>
      </c>
      <c r="D72" s="28">
        <v>23.03</v>
      </c>
      <c r="E72" s="28">
        <v>0.81</v>
      </c>
      <c r="F72" s="37">
        <f t="shared" si="1"/>
        <v>704.79699999999991</v>
      </c>
      <c r="G72" s="27">
        <v>4.83</v>
      </c>
      <c r="H72" s="28">
        <v>5.97</v>
      </c>
      <c r="I72" s="28">
        <v>2.9</v>
      </c>
      <c r="J72" s="28">
        <v>-0.12</v>
      </c>
      <c r="K72" s="354">
        <f t="shared" si="3"/>
        <v>16.190000000000001</v>
      </c>
      <c r="L72" s="59"/>
      <c r="M72" s="393"/>
      <c r="N72" s="36"/>
      <c r="O72" s="36"/>
      <c r="P72" s="36"/>
      <c r="Q72" s="36"/>
      <c r="R72" s="17"/>
    </row>
    <row r="73" spans="1:18" ht="12.75" x14ac:dyDescent="0.2">
      <c r="A73" s="60" t="s">
        <v>70</v>
      </c>
      <c r="B73" s="27">
        <v>41.14</v>
      </c>
      <c r="C73" s="28">
        <v>2.16</v>
      </c>
      <c r="D73" s="28">
        <v>1.0900000000000001</v>
      </c>
      <c r="E73" s="28">
        <v>0</v>
      </c>
      <c r="F73" s="37">
        <f t="shared" si="1"/>
        <v>45.370999999999995</v>
      </c>
      <c r="G73" s="27">
        <v>2.68</v>
      </c>
      <c r="H73" s="28">
        <v>-0.26</v>
      </c>
      <c r="I73" s="28">
        <v>0.27</v>
      </c>
      <c r="J73" s="28">
        <v>0</v>
      </c>
      <c r="K73" s="354">
        <f t="shared" si="3"/>
        <v>2.9329999999999998</v>
      </c>
      <c r="L73" s="59"/>
      <c r="M73" s="393"/>
      <c r="N73" s="36"/>
      <c r="O73" s="36"/>
      <c r="P73" s="36"/>
      <c r="Q73" s="36"/>
      <c r="R73" s="17"/>
    </row>
    <row r="74" spans="1:18" ht="12.75" x14ac:dyDescent="0.2">
      <c r="A74" s="60" t="s">
        <v>71</v>
      </c>
      <c r="B74" s="27">
        <v>37.08</v>
      </c>
      <c r="C74" s="28">
        <v>4.3899999999999997</v>
      </c>
      <c r="D74" s="28">
        <v>2.09</v>
      </c>
      <c r="E74" s="28">
        <v>0</v>
      </c>
      <c r="F74" s="37">
        <f t="shared" si="1"/>
        <v>45.440999999999995</v>
      </c>
      <c r="G74" s="27">
        <v>-0.19</v>
      </c>
      <c r="H74" s="28">
        <v>0.31</v>
      </c>
      <c r="I74" s="28">
        <v>0.69</v>
      </c>
      <c r="J74" s="28">
        <v>0</v>
      </c>
      <c r="K74" s="354">
        <f t="shared" si="3"/>
        <v>1.431</v>
      </c>
      <c r="L74" s="63"/>
      <c r="M74" s="393"/>
      <c r="N74" s="36"/>
      <c r="O74" s="36"/>
      <c r="P74" s="36"/>
      <c r="Q74" s="36"/>
      <c r="R74" s="17"/>
    </row>
    <row r="75" spans="1:18" ht="12.75" x14ac:dyDescent="0.2">
      <c r="A75" s="60" t="s">
        <v>398</v>
      </c>
      <c r="B75" s="27">
        <v>9.85</v>
      </c>
      <c r="C75" s="28">
        <v>0</v>
      </c>
      <c r="D75" s="28">
        <v>0</v>
      </c>
      <c r="E75" s="28">
        <v>0</v>
      </c>
      <c r="F75" s="37">
        <f t="shared" ref="F75:F99" si="4">B75+C75+D75*1.9+E75</f>
        <v>9.85</v>
      </c>
      <c r="G75" s="27">
        <v>4.5</v>
      </c>
      <c r="H75" s="28">
        <v>0</v>
      </c>
      <c r="I75" s="28">
        <v>0</v>
      </c>
      <c r="J75" s="28">
        <v>0</v>
      </c>
      <c r="K75" s="354">
        <f t="shared" si="3"/>
        <v>4.5</v>
      </c>
      <c r="L75" s="63"/>
      <c r="M75" s="393"/>
      <c r="N75" s="36"/>
      <c r="O75" s="36"/>
      <c r="P75" s="36"/>
      <c r="Q75" s="36"/>
      <c r="R75" s="17"/>
    </row>
    <row r="76" spans="1:18" ht="12.75" x14ac:dyDescent="0.2">
      <c r="A76" s="60" t="s">
        <v>72</v>
      </c>
      <c r="B76" s="27">
        <v>11.28</v>
      </c>
      <c r="C76" s="28">
        <v>0</v>
      </c>
      <c r="D76" s="28">
        <v>0</v>
      </c>
      <c r="E76" s="28">
        <v>0</v>
      </c>
      <c r="F76" s="37">
        <f t="shared" si="4"/>
        <v>11.28</v>
      </c>
      <c r="G76" s="27">
        <v>0.82</v>
      </c>
      <c r="H76" s="28">
        <v>0</v>
      </c>
      <c r="I76" s="28">
        <v>0</v>
      </c>
      <c r="J76" s="28">
        <v>0</v>
      </c>
      <c r="K76" s="354">
        <f t="shared" si="3"/>
        <v>0.82</v>
      </c>
      <c r="L76" s="63"/>
      <c r="M76" s="393"/>
      <c r="N76" s="36"/>
      <c r="O76" s="36"/>
      <c r="P76" s="36"/>
      <c r="Q76" s="36"/>
      <c r="R76" s="17"/>
    </row>
    <row r="77" spans="1:18" ht="12.75" x14ac:dyDescent="0.2">
      <c r="A77" s="60" t="s">
        <v>73</v>
      </c>
      <c r="B77" s="27">
        <v>13.63</v>
      </c>
      <c r="C77" s="28">
        <v>3.02</v>
      </c>
      <c r="D77" s="28">
        <v>0.59</v>
      </c>
      <c r="E77" s="28">
        <v>0</v>
      </c>
      <c r="F77" s="37">
        <f t="shared" si="4"/>
        <v>17.771000000000001</v>
      </c>
      <c r="G77" s="27">
        <v>3.55</v>
      </c>
      <c r="H77" s="28">
        <v>0.85</v>
      </c>
      <c r="I77" s="28">
        <v>0.34</v>
      </c>
      <c r="J77" s="28">
        <v>0</v>
      </c>
      <c r="K77" s="354">
        <f t="shared" si="3"/>
        <v>5.0459999999999994</v>
      </c>
      <c r="L77" s="59"/>
      <c r="M77" s="393"/>
      <c r="N77" s="36"/>
      <c r="O77" s="36"/>
      <c r="P77" s="36"/>
      <c r="Q77" s="36"/>
      <c r="R77" s="17"/>
    </row>
    <row r="78" spans="1:18" ht="12.75" x14ac:dyDescent="0.2">
      <c r="A78" s="60" t="s">
        <v>74</v>
      </c>
      <c r="B78" s="27">
        <v>0.39</v>
      </c>
      <c r="C78" s="28">
        <v>0.03</v>
      </c>
      <c r="D78" s="28">
        <v>0.01</v>
      </c>
      <c r="E78" s="28">
        <v>0</v>
      </c>
      <c r="F78" s="37">
        <f t="shared" si="4"/>
        <v>0.43900000000000006</v>
      </c>
      <c r="G78" s="27">
        <v>7.0000000000000007E-2</v>
      </c>
      <c r="H78" s="28">
        <v>0</v>
      </c>
      <c r="I78" s="28">
        <v>0</v>
      </c>
      <c r="J78" s="28">
        <v>0</v>
      </c>
      <c r="K78" s="354">
        <f t="shared" si="3"/>
        <v>7.0000000000000007E-2</v>
      </c>
      <c r="L78" s="59"/>
      <c r="M78" s="393"/>
      <c r="N78" s="36"/>
      <c r="O78" s="36"/>
      <c r="P78" s="36"/>
      <c r="Q78" s="36"/>
      <c r="R78" s="17"/>
    </row>
    <row r="79" spans="1:18" ht="12.75" x14ac:dyDescent="0.2">
      <c r="A79" s="60" t="s">
        <v>76</v>
      </c>
      <c r="B79" s="27">
        <v>67.08</v>
      </c>
      <c r="C79" s="28">
        <v>4.8499999999999996</v>
      </c>
      <c r="D79" s="28">
        <v>1.85</v>
      </c>
      <c r="E79" s="28">
        <v>0</v>
      </c>
      <c r="F79" s="37">
        <f t="shared" si="4"/>
        <v>75.444999999999993</v>
      </c>
      <c r="G79" s="27">
        <v>6.72</v>
      </c>
      <c r="H79" s="28">
        <v>0.56000000000000005</v>
      </c>
      <c r="I79" s="28">
        <v>0.25</v>
      </c>
      <c r="J79" s="28">
        <v>0</v>
      </c>
      <c r="K79" s="354">
        <f t="shared" si="3"/>
        <v>7.754999999999999</v>
      </c>
      <c r="L79" s="63"/>
      <c r="M79" s="393"/>
      <c r="N79" s="36"/>
      <c r="O79" s="36"/>
      <c r="P79" s="36"/>
      <c r="Q79" s="36"/>
      <c r="R79" s="17"/>
    </row>
    <row r="80" spans="1:18" ht="13.5" x14ac:dyDescent="0.2">
      <c r="A80" s="60" t="s">
        <v>735</v>
      </c>
      <c r="B80" s="27">
        <v>10.74</v>
      </c>
      <c r="C80" s="28">
        <v>0.72</v>
      </c>
      <c r="D80" s="28">
        <v>0.14000000000000001</v>
      </c>
      <c r="E80" s="28">
        <v>0</v>
      </c>
      <c r="F80" s="37">
        <f t="shared" si="4"/>
        <v>11.726000000000001</v>
      </c>
      <c r="G80" s="27">
        <v>10.74</v>
      </c>
      <c r="H80" s="28">
        <v>0.72</v>
      </c>
      <c r="I80" s="28">
        <v>0.14000000000000001</v>
      </c>
      <c r="J80" s="28">
        <v>0</v>
      </c>
      <c r="K80" s="354">
        <f t="shared" si="3"/>
        <v>11.726000000000001</v>
      </c>
      <c r="L80" s="63"/>
      <c r="M80" s="393"/>
      <c r="N80" s="36"/>
      <c r="O80" s="36"/>
      <c r="P80" s="36"/>
      <c r="Q80" s="36"/>
      <c r="R80" s="17"/>
    </row>
    <row r="81" spans="1:18" ht="12.75" x14ac:dyDescent="0.2">
      <c r="A81" s="60" t="s">
        <v>99</v>
      </c>
      <c r="B81" s="27">
        <v>283.93</v>
      </c>
      <c r="C81" s="28">
        <v>1432.76</v>
      </c>
      <c r="D81" s="28">
        <v>24</v>
      </c>
      <c r="E81" s="28">
        <v>1.52</v>
      </c>
      <c r="F81" s="37">
        <f t="shared" si="4"/>
        <v>1763.81</v>
      </c>
      <c r="G81" s="27">
        <v>20.170000000000002</v>
      </c>
      <c r="H81" s="28">
        <v>822.97</v>
      </c>
      <c r="I81" s="28">
        <v>13.55</v>
      </c>
      <c r="J81" s="28">
        <v>-2.81</v>
      </c>
      <c r="K81" s="354">
        <f t="shared" si="3"/>
        <v>866.07500000000005</v>
      </c>
      <c r="L81" s="59"/>
      <c r="M81" s="393"/>
      <c r="N81" s="36"/>
      <c r="O81" s="36"/>
      <c r="P81" s="36"/>
      <c r="Q81" s="36"/>
      <c r="R81" s="17"/>
    </row>
    <row r="82" spans="1:18" ht="12.75" x14ac:dyDescent="0.2">
      <c r="A82" s="60" t="s">
        <v>100</v>
      </c>
      <c r="B82" s="27">
        <v>1.68</v>
      </c>
      <c r="C82" s="28">
        <v>3.71</v>
      </c>
      <c r="D82" s="28">
        <v>0</v>
      </c>
      <c r="E82" s="28">
        <v>0</v>
      </c>
      <c r="F82" s="37">
        <f t="shared" si="4"/>
        <v>5.39</v>
      </c>
      <c r="G82" s="27">
        <v>0.11</v>
      </c>
      <c r="H82" s="28">
        <v>0.41</v>
      </c>
      <c r="I82" s="28">
        <v>0</v>
      </c>
      <c r="J82" s="28">
        <v>0</v>
      </c>
      <c r="K82" s="354">
        <f t="shared" si="3"/>
        <v>0.52</v>
      </c>
      <c r="L82" s="59"/>
      <c r="M82" s="393"/>
      <c r="N82" s="36"/>
      <c r="O82" s="36"/>
      <c r="P82" s="36"/>
      <c r="Q82" s="36"/>
      <c r="R82" s="17"/>
    </row>
    <row r="83" spans="1:18" ht="12.75" x14ac:dyDescent="0.2">
      <c r="A83" s="60" t="s">
        <v>77</v>
      </c>
      <c r="B83" s="27">
        <v>3.36</v>
      </c>
      <c r="C83" s="28">
        <v>18.73</v>
      </c>
      <c r="D83" s="28">
        <v>0.19</v>
      </c>
      <c r="E83" s="28">
        <v>0</v>
      </c>
      <c r="F83" s="37">
        <f t="shared" si="4"/>
        <v>22.451000000000001</v>
      </c>
      <c r="G83" s="27">
        <v>-0.19</v>
      </c>
      <c r="H83" s="28">
        <v>-0.84</v>
      </c>
      <c r="I83" s="28">
        <v>0.04</v>
      </c>
      <c r="J83" s="28">
        <v>0</v>
      </c>
      <c r="K83" s="354">
        <f t="shared" si="3"/>
        <v>-0.95400000000000007</v>
      </c>
      <c r="L83" s="59"/>
      <c r="M83" s="393"/>
      <c r="N83" s="36"/>
      <c r="O83" s="36"/>
      <c r="P83" s="36"/>
      <c r="Q83" s="36"/>
      <c r="R83" s="17"/>
    </row>
    <row r="84" spans="1:18" ht="12.75" x14ac:dyDescent="0.2">
      <c r="A84" s="60" t="s">
        <v>78</v>
      </c>
      <c r="B84" s="27">
        <v>33.21</v>
      </c>
      <c r="C84" s="28">
        <v>42.95</v>
      </c>
      <c r="D84" s="28">
        <v>8.3699999999999992</v>
      </c>
      <c r="E84" s="28">
        <v>0</v>
      </c>
      <c r="F84" s="37">
        <f t="shared" si="4"/>
        <v>92.062999999999988</v>
      </c>
      <c r="G84" s="27">
        <v>4.6399999999999997</v>
      </c>
      <c r="H84" s="28">
        <v>33.630000000000003</v>
      </c>
      <c r="I84" s="28">
        <v>6.73</v>
      </c>
      <c r="J84" s="28">
        <v>0</v>
      </c>
      <c r="K84" s="354">
        <f t="shared" si="3"/>
        <v>51.057000000000002</v>
      </c>
      <c r="L84" s="59"/>
      <c r="M84" s="393"/>
      <c r="N84" s="36"/>
      <c r="O84" s="36"/>
      <c r="P84" s="36"/>
      <c r="Q84" s="36"/>
      <c r="R84" s="17"/>
    </row>
    <row r="85" spans="1:18" ht="12.75" x14ac:dyDescent="0.2">
      <c r="A85" s="60" t="s">
        <v>79</v>
      </c>
      <c r="B85" s="27">
        <v>83.43</v>
      </c>
      <c r="C85" s="28">
        <v>3.85</v>
      </c>
      <c r="D85" s="28">
        <v>3.07</v>
      </c>
      <c r="E85" s="28">
        <v>0</v>
      </c>
      <c r="F85" s="37">
        <f t="shared" si="4"/>
        <v>93.113</v>
      </c>
      <c r="G85" s="27">
        <v>8.59</v>
      </c>
      <c r="H85" s="28">
        <v>0</v>
      </c>
      <c r="I85" s="28">
        <v>0.39</v>
      </c>
      <c r="J85" s="28">
        <v>0</v>
      </c>
      <c r="K85" s="354">
        <f t="shared" si="3"/>
        <v>9.3309999999999995</v>
      </c>
      <c r="L85" s="59"/>
      <c r="M85" s="393"/>
      <c r="N85" s="36"/>
      <c r="O85" s="36"/>
      <c r="P85" s="36"/>
      <c r="Q85" s="36"/>
      <c r="R85" s="17"/>
    </row>
    <row r="86" spans="1:18" ht="12.75" x14ac:dyDescent="0.2">
      <c r="A86" s="60" t="s">
        <v>80</v>
      </c>
      <c r="B86" s="27">
        <v>8.08</v>
      </c>
      <c r="C86" s="28">
        <v>0.28000000000000003</v>
      </c>
      <c r="D86" s="28">
        <v>0.04</v>
      </c>
      <c r="E86" s="28">
        <v>0</v>
      </c>
      <c r="F86" s="37">
        <f t="shared" si="4"/>
        <v>8.4359999999999999</v>
      </c>
      <c r="G86" s="27">
        <v>1.37</v>
      </c>
      <c r="H86" s="28">
        <v>0</v>
      </c>
      <c r="I86" s="28">
        <v>0.01</v>
      </c>
      <c r="J86" s="28">
        <v>0</v>
      </c>
      <c r="K86" s="354">
        <f t="shared" si="3"/>
        <v>1.389</v>
      </c>
      <c r="L86" s="59"/>
      <c r="M86" s="393"/>
      <c r="N86" s="36"/>
      <c r="O86" s="36"/>
      <c r="P86" s="36"/>
      <c r="Q86" s="36"/>
      <c r="R86" s="17"/>
    </row>
    <row r="87" spans="1:18" ht="13.5" x14ac:dyDescent="0.2">
      <c r="A87" s="60" t="s">
        <v>596</v>
      </c>
      <c r="B87" s="27">
        <v>1.44</v>
      </c>
      <c r="C87" s="28">
        <v>1.9</v>
      </c>
      <c r="D87" s="28">
        <v>0.54</v>
      </c>
      <c r="E87" s="28">
        <v>0</v>
      </c>
      <c r="F87" s="37">
        <f t="shared" si="4"/>
        <v>4.3659999999999997</v>
      </c>
      <c r="G87" s="27">
        <v>1.44</v>
      </c>
      <c r="H87" s="28">
        <v>1.9</v>
      </c>
      <c r="I87" s="28">
        <v>0.54</v>
      </c>
      <c r="J87" s="28">
        <v>0</v>
      </c>
      <c r="K87" s="354">
        <f t="shared" si="3"/>
        <v>4.3659999999999997</v>
      </c>
      <c r="L87" s="59"/>
      <c r="M87" s="393"/>
      <c r="N87" s="36"/>
      <c r="O87" s="36"/>
      <c r="P87" s="36"/>
      <c r="Q87" s="36"/>
      <c r="R87" s="17"/>
    </row>
    <row r="88" spans="1:18" ht="12.75" x14ac:dyDescent="0.2">
      <c r="A88" s="60" t="s">
        <v>81</v>
      </c>
      <c r="B88" s="27">
        <v>2.77</v>
      </c>
      <c r="C88" s="28">
        <v>2.88</v>
      </c>
      <c r="D88" s="28">
        <v>0</v>
      </c>
      <c r="E88" s="28">
        <v>0</v>
      </c>
      <c r="F88" s="37">
        <f t="shared" si="4"/>
        <v>5.65</v>
      </c>
      <c r="G88" s="27">
        <v>0.56000000000000005</v>
      </c>
      <c r="H88" s="28">
        <v>0.9</v>
      </c>
      <c r="I88" s="28">
        <v>0</v>
      </c>
      <c r="J88" s="28">
        <v>0</v>
      </c>
      <c r="K88" s="354">
        <f t="shared" si="3"/>
        <v>1.46</v>
      </c>
      <c r="L88" s="59"/>
      <c r="M88" s="393"/>
      <c r="N88" s="36"/>
      <c r="O88" s="36"/>
      <c r="P88" s="36"/>
      <c r="Q88" s="36"/>
      <c r="R88" s="17"/>
    </row>
    <row r="89" spans="1:18" ht="12.75" x14ac:dyDescent="0.2">
      <c r="A89" s="60" t="s">
        <v>348</v>
      </c>
      <c r="B89" s="27">
        <v>1.1599999999999999</v>
      </c>
      <c r="C89" s="28">
        <v>13.79</v>
      </c>
      <c r="D89" s="28">
        <v>0.47</v>
      </c>
      <c r="E89" s="28">
        <v>0</v>
      </c>
      <c r="F89" s="37">
        <f t="shared" si="4"/>
        <v>15.843</v>
      </c>
      <c r="G89" s="27">
        <v>0.12</v>
      </c>
      <c r="H89" s="28">
        <v>6.92</v>
      </c>
      <c r="I89" s="28">
        <v>0.44</v>
      </c>
      <c r="J89" s="28">
        <v>0</v>
      </c>
      <c r="K89" s="354">
        <f t="shared" si="3"/>
        <v>7.8760000000000003</v>
      </c>
      <c r="L89" s="59"/>
      <c r="M89" s="393"/>
      <c r="N89" s="36"/>
      <c r="O89" s="36"/>
      <c r="P89" s="36"/>
      <c r="Q89" s="36"/>
      <c r="R89" s="17"/>
    </row>
    <row r="90" spans="1:18" ht="12.75" x14ac:dyDescent="0.2">
      <c r="A90" s="60" t="s">
        <v>82</v>
      </c>
      <c r="B90" s="27">
        <v>151.93</v>
      </c>
      <c r="C90" s="28">
        <v>28.51</v>
      </c>
      <c r="D90" s="28">
        <v>5.36</v>
      </c>
      <c r="E90" s="28">
        <v>0</v>
      </c>
      <c r="F90" s="37">
        <f t="shared" si="4"/>
        <v>190.624</v>
      </c>
      <c r="G90" s="27">
        <v>35.869999999999997</v>
      </c>
      <c r="H90" s="28">
        <v>6.22</v>
      </c>
      <c r="I90" s="28">
        <v>1.84</v>
      </c>
      <c r="J90" s="28">
        <v>0</v>
      </c>
      <c r="K90" s="354">
        <f t="shared" si="3"/>
        <v>45.585999999999999</v>
      </c>
      <c r="L90" s="59"/>
      <c r="M90" s="393"/>
      <c r="N90" s="36"/>
      <c r="O90" s="36"/>
      <c r="P90" s="36"/>
      <c r="Q90" s="36"/>
      <c r="R90" s="17"/>
    </row>
    <row r="91" spans="1:18" ht="12.75" x14ac:dyDescent="0.2">
      <c r="A91" s="60" t="s">
        <v>84</v>
      </c>
      <c r="B91" s="27">
        <v>10.55</v>
      </c>
      <c r="C91" s="28">
        <v>21.44</v>
      </c>
      <c r="D91" s="28">
        <v>6.87</v>
      </c>
      <c r="E91" s="28">
        <v>0</v>
      </c>
      <c r="F91" s="37">
        <f t="shared" si="4"/>
        <v>45.042999999999999</v>
      </c>
      <c r="G91" s="27">
        <v>4.24</v>
      </c>
      <c r="H91" s="28">
        <v>11.87</v>
      </c>
      <c r="I91" s="28">
        <v>4.4400000000000004</v>
      </c>
      <c r="J91" s="28">
        <v>-0.43</v>
      </c>
      <c r="K91" s="354">
        <f t="shared" si="3"/>
        <v>24.116</v>
      </c>
      <c r="L91" s="59"/>
      <c r="M91" s="393"/>
      <c r="N91" s="36"/>
      <c r="O91" s="36"/>
      <c r="P91" s="36"/>
      <c r="Q91" s="36"/>
      <c r="R91" s="17"/>
    </row>
    <row r="92" spans="1:18" ht="12.75" x14ac:dyDescent="0.2">
      <c r="A92" s="60" t="s">
        <v>85</v>
      </c>
      <c r="B92" s="27">
        <v>56.48</v>
      </c>
      <c r="C92" s="28">
        <v>6.41</v>
      </c>
      <c r="D92" s="28">
        <v>2.0699999999999998</v>
      </c>
      <c r="E92" s="28">
        <v>0</v>
      </c>
      <c r="F92" s="37">
        <f t="shared" si="4"/>
        <v>66.822999999999993</v>
      </c>
      <c r="G92" s="27">
        <v>2.0099999999999998</v>
      </c>
      <c r="H92" s="28">
        <v>2.79</v>
      </c>
      <c r="I92" s="28">
        <v>0.42</v>
      </c>
      <c r="J92" s="28">
        <v>0</v>
      </c>
      <c r="K92" s="354">
        <f t="shared" si="3"/>
        <v>5.5979999999999999</v>
      </c>
      <c r="L92" s="59"/>
      <c r="M92" s="393"/>
      <c r="N92" s="36"/>
      <c r="O92" s="36"/>
      <c r="P92" s="36"/>
      <c r="Q92" s="393"/>
      <c r="R92" s="17"/>
    </row>
    <row r="93" spans="1:18" ht="12.75" x14ac:dyDescent="0.2">
      <c r="A93" s="60" t="s">
        <v>86</v>
      </c>
      <c r="B93" s="27">
        <v>67.55</v>
      </c>
      <c r="C93" s="28">
        <v>1.74</v>
      </c>
      <c r="D93" s="28">
        <v>1.55</v>
      </c>
      <c r="E93" s="28">
        <v>0</v>
      </c>
      <c r="F93" s="37">
        <f t="shared" si="4"/>
        <v>72.234999999999985</v>
      </c>
      <c r="G93" s="27">
        <v>6.77</v>
      </c>
      <c r="H93" s="28">
        <v>-0.14000000000000001</v>
      </c>
      <c r="I93" s="28">
        <v>0.37</v>
      </c>
      <c r="J93" s="28">
        <v>0</v>
      </c>
      <c r="K93" s="354">
        <f t="shared" si="3"/>
        <v>7.3330000000000002</v>
      </c>
      <c r="L93" s="59"/>
      <c r="M93" s="393"/>
      <c r="N93" s="36"/>
      <c r="O93" s="36"/>
      <c r="P93" s="36"/>
      <c r="Q93" s="36"/>
      <c r="R93" s="17"/>
    </row>
    <row r="94" spans="1:18" ht="12.75" x14ac:dyDescent="0.2">
      <c r="A94" s="60" t="s">
        <v>87</v>
      </c>
      <c r="B94" s="27">
        <v>15.01</v>
      </c>
      <c r="C94" s="28">
        <v>0</v>
      </c>
      <c r="D94" s="28">
        <v>0</v>
      </c>
      <c r="E94" s="28">
        <v>0</v>
      </c>
      <c r="F94" s="37">
        <f t="shared" si="4"/>
        <v>15.01</v>
      </c>
      <c r="G94" s="27">
        <v>2.95</v>
      </c>
      <c r="H94" s="28">
        <v>-0.53</v>
      </c>
      <c r="I94" s="28">
        <v>0</v>
      </c>
      <c r="J94" s="28">
        <v>0</v>
      </c>
      <c r="K94" s="354">
        <f t="shared" si="3"/>
        <v>2.42</v>
      </c>
      <c r="L94" s="59"/>
      <c r="M94" s="393"/>
      <c r="N94" s="36"/>
      <c r="O94" s="36"/>
      <c r="P94" s="36"/>
      <c r="Q94" s="36"/>
      <c r="R94" s="17"/>
    </row>
    <row r="95" spans="1:18" ht="12.75" x14ac:dyDescent="0.2">
      <c r="A95" s="60" t="s">
        <v>88</v>
      </c>
      <c r="B95" s="27">
        <v>40.36</v>
      </c>
      <c r="C95" s="28">
        <v>58.79</v>
      </c>
      <c r="D95" s="28">
        <v>6.97</v>
      </c>
      <c r="E95" s="28">
        <v>0</v>
      </c>
      <c r="F95" s="37">
        <f t="shared" si="4"/>
        <v>112.393</v>
      </c>
      <c r="G95" s="27">
        <v>8.5299999999999994</v>
      </c>
      <c r="H95" s="28">
        <v>43.41</v>
      </c>
      <c r="I95" s="28">
        <v>5.89</v>
      </c>
      <c r="J95" s="28">
        <v>0</v>
      </c>
      <c r="K95" s="354">
        <f t="shared" si="3"/>
        <v>63.131</v>
      </c>
      <c r="L95" s="59"/>
      <c r="M95" s="393"/>
      <c r="N95" s="36"/>
      <c r="O95" s="36"/>
      <c r="P95" s="36"/>
      <c r="Q95" s="36"/>
      <c r="R95" s="17"/>
    </row>
    <row r="96" spans="1:18" ht="12.75" x14ac:dyDescent="0.2">
      <c r="A96" s="60" t="s">
        <v>356</v>
      </c>
      <c r="B96" s="27">
        <v>2.65</v>
      </c>
      <c r="C96" s="28">
        <v>5.18</v>
      </c>
      <c r="D96" s="28">
        <v>0.7</v>
      </c>
      <c r="E96" s="28">
        <v>0</v>
      </c>
      <c r="F96" s="37">
        <f t="shared" si="4"/>
        <v>9.16</v>
      </c>
      <c r="G96" s="27">
        <v>0.36</v>
      </c>
      <c r="H96" s="28">
        <v>1.7</v>
      </c>
      <c r="I96" s="28">
        <v>0.22</v>
      </c>
      <c r="J96" s="28">
        <v>0</v>
      </c>
      <c r="K96" s="354">
        <f t="shared" si="3"/>
        <v>2.4780000000000002</v>
      </c>
      <c r="L96" s="59"/>
      <c r="M96" s="393"/>
      <c r="N96" s="36"/>
      <c r="O96" s="36"/>
      <c r="P96" s="36"/>
      <c r="Q96" s="36"/>
      <c r="R96" s="17"/>
    </row>
    <row r="97" spans="1:18" ht="12.75" x14ac:dyDescent="0.2">
      <c r="A97" s="60" t="s">
        <v>89</v>
      </c>
      <c r="B97" s="27">
        <v>13.01</v>
      </c>
      <c r="C97" s="28">
        <v>1.21</v>
      </c>
      <c r="D97" s="28">
        <v>0</v>
      </c>
      <c r="E97" s="28">
        <v>0</v>
      </c>
      <c r="F97" s="37">
        <f t="shared" si="4"/>
        <v>14.219999999999999</v>
      </c>
      <c r="G97" s="27">
        <v>3.71</v>
      </c>
      <c r="H97" s="28">
        <v>0.27</v>
      </c>
      <c r="I97" s="28">
        <v>0</v>
      </c>
      <c r="J97" s="28">
        <v>0</v>
      </c>
      <c r="K97" s="354">
        <f t="shared" si="3"/>
        <v>3.98</v>
      </c>
      <c r="L97" s="59"/>
      <c r="M97" s="393"/>
      <c r="N97" s="36"/>
      <c r="O97" s="36"/>
      <c r="P97" s="36"/>
      <c r="Q97" s="36"/>
      <c r="R97" s="17"/>
    </row>
    <row r="98" spans="1:18" ht="12.75" x14ac:dyDescent="0.2">
      <c r="A98" s="60" t="s">
        <v>91</v>
      </c>
      <c r="B98" s="27">
        <v>18.170000000000002</v>
      </c>
      <c r="C98" s="28">
        <v>0</v>
      </c>
      <c r="D98" s="28">
        <v>0</v>
      </c>
      <c r="E98" s="28">
        <v>0</v>
      </c>
      <c r="F98" s="37">
        <f t="shared" si="4"/>
        <v>18.170000000000002</v>
      </c>
      <c r="G98" s="27">
        <v>10.26</v>
      </c>
      <c r="H98" s="28">
        <v>0</v>
      </c>
      <c r="I98" s="28">
        <v>0</v>
      </c>
      <c r="J98" s="28">
        <v>0</v>
      </c>
      <c r="K98" s="354">
        <f t="shared" si="3"/>
        <v>10.26</v>
      </c>
      <c r="L98" s="59"/>
      <c r="M98" s="393"/>
      <c r="N98" s="36"/>
      <c r="O98" s="36"/>
      <c r="P98" s="36"/>
      <c r="Q98" s="36"/>
      <c r="R98" s="17"/>
    </row>
    <row r="99" spans="1:18" ht="12.75" x14ac:dyDescent="0.2">
      <c r="A99" s="64" t="s">
        <v>93</v>
      </c>
      <c r="B99" s="65">
        <v>105.56</v>
      </c>
      <c r="C99" s="66">
        <v>224.22</v>
      </c>
      <c r="D99" s="66">
        <v>41.27</v>
      </c>
      <c r="E99" s="66">
        <v>17.11</v>
      </c>
      <c r="F99" s="67">
        <f t="shared" si="4"/>
        <v>425.303</v>
      </c>
      <c r="G99" s="65">
        <v>9.91</v>
      </c>
      <c r="H99" s="66">
        <v>51.08</v>
      </c>
      <c r="I99" s="66">
        <v>9.83</v>
      </c>
      <c r="J99" s="66">
        <v>0</v>
      </c>
      <c r="K99" s="355">
        <f t="shared" si="3"/>
        <v>79.667000000000002</v>
      </c>
      <c r="L99" s="59"/>
      <c r="M99" s="393"/>
      <c r="N99" s="36"/>
      <c r="O99" s="36"/>
      <c r="P99" s="36"/>
      <c r="Q99" s="36"/>
      <c r="R99" s="17"/>
    </row>
    <row r="100" spans="1:18" s="73" customFormat="1" ht="13.5" thickBot="1" x14ac:dyDescent="0.25">
      <c r="A100" s="68" t="s">
        <v>101</v>
      </c>
      <c r="B100" s="69">
        <f t="shared" ref="B100:K100" si="5">SUM(B5:B99)</f>
        <v>5150.0700000000024</v>
      </c>
      <c r="C100" s="70">
        <f t="shared" si="5"/>
        <v>3805.1700000000005</v>
      </c>
      <c r="D100" s="70">
        <f t="shared" si="5"/>
        <v>303.26</v>
      </c>
      <c r="E100" s="70">
        <f t="shared" si="5"/>
        <v>136.99799999999999</v>
      </c>
      <c r="F100" s="71">
        <f t="shared" si="5"/>
        <v>9668.4319999999952</v>
      </c>
      <c r="G100" s="69">
        <f t="shared" si="5"/>
        <v>1029.8400000000004</v>
      </c>
      <c r="H100" s="70">
        <f t="shared" si="5"/>
        <v>1725.6200000000006</v>
      </c>
      <c r="I100" s="70">
        <f t="shared" si="5"/>
        <v>108.94000000000003</v>
      </c>
      <c r="J100" s="70">
        <f t="shared" si="5"/>
        <v>20.99</v>
      </c>
      <c r="K100" s="71">
        <f t="shared" si="5"/>
        <v>2983.4359999999997</v>
      </c>
      <c r="L100" s="72"/>
      <c r="M100" s="36"/>
      <c r="N100" s="36"/>
      <c r="O100" s="36"/>
      <c r="P100" s="36"/>
      <c r="Q100" s="36"/>
      <c r="R100" s="17"/>
    </row>
    <row r="101" spans="1:18" ht="12.75" x14ac:dyDescent="0.2">
      <c r="B101" s="36"/>
      <c r="C101" s="36"/>
      <c r="D101" s="36"/>
      <c r="E101" s="36"/>
      <c r="F101" s="36"/>
      <c r="G101" s="59"/>
      <c r="H101" s="59"/>
      <c r="I101" s="59"/>
      <c r="J101" s="59"/>
      <c r="K101" s="59"/>
      <c r="M101" s="17"/>
      <c r="N101" s="36"/>
      <c r="O101" s="36"/>
      <c r="P101" s="36"/>
      <c r="Q101" s="36"/>
      <c r="R101" s="17"/>
    </row>
    <row r="102" spans="1:18" ht="12.75" x14ac:dyDescent="0.2">
      <c r="A102" s="51" t="s">
        <v>105</v>
      </c>
      <c r="B102" s="74"/>
      <c r="C102" s="74"/>
      <c r="D102" s="74"/>
      <c r="E102" s="74"/>
      <c r="F102" s="74"/>
      <c r="G102" s="59"/>
      <c r="H102" s="59"/>
      <c r="I102" s="59"/>
      <c r="J102" s="59"/>
      <c r="K102" s="59"/>
      <c r="M102" s="17"/>
      <c r="N102" s="36"/>
      <c r="O102" s="36"/>
      <c r="P102" s="36"/>
      <c r="Q102" s="36"/>
      <c r="R102" s="17"/>
    </row>
    <row r="103" spans="1:18" ht="13.5" x14ac:dyDescent="0.2">
      <c r="A103" s="51" t="s">
        <v>106</v>
      </c>
      <c r="B103" s="74"/>
      <c r="C103" s="74"/>
      <c r="D103" s="74"/>
      <c r="E103" s="74"/>
      <c r="F103" s="74"/>
      <c r="G103" s="75"/>
      <c r="H103" s="75"/>
      <c r="I103" s="75"/>
      <c r="J103" s="75"/>
      <c r="K103" s="74"/>
      <c r="M103" s="17"/>
      <c r="N103" s="17"/>
      <c r="O103" s="17"/>
      <c r="P103" s="17"/>
      <c r="Q103" s="36"/>
      <c r="R103" s="17"/>
    </row>
    <row r="104" spans="1:18" ht="12.75" x14ac:dyDescent="0.2">
      <c r="A104" s="51" t="s">
        <v>692</v>
      </c>
      <c r="B104" s="74"/>
      <c r="C104" s="74"/>
      <c r="D104" s="74"/>
      <c r="E104" s="74"/>
      <c r="F104" s="74"/>
      <c r="G104" s="75"/>
      <c r="H104" s="75"/>
      <c r="I104" s="75"/>
      <c r="J104" s="75"/>
      <c r="K104" s="75"/>
      <c r="M104" s="17"/>
      <c r="N104" s="36"/>
      <c r="O104" s="36"/>
      <c r="P104" s="36"/>
      <c r="Q104" s="36"/>
      <c r="R104" s="17"/>
    </row>
    <row r="105" spans="1:18" ht="12.75" x14ac:dyDescent="0.2">
      <c r="A105" s="51" t="s">
        <v>365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M105" s="17"/>
      <c r="N105" s="36"/>
      <c r="O105" s="36"/>
      <c r="P105" s="36"/>
      <c r="Q105" s="36"/>
      <c r="R105" s="17"/>
    </row>
    <row r="106" spans="1:18" ht="12.75" x14ac:dyDescent="0.2">
      <c r="A106" s="51" t="s">
        <v>366</v>
      </c>
      <c r="E106" s="74"/>
      <c r="F106" s="74"/>
      <c r="G106" s="74"/>
      <c r="H106" s="74"/>
      <c r="I106" s="74"/>
      <c r="J106" s="74"/>
      <c r="K106" s="74"/>
      <c r="M106" s="17"/>
      <c r="N106" s="36"/>
      <c r="O106" s="36"/>
      <c r="P106" s="36"/>
      <c r="Q106" s="36"/>
      <c r="R106" s="17"/>
    </row>
    <row r="107" spans="1:18" ht="12.75" x14ac:dyDescent="0.2"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M107" s="17"/>
      <c r="N107" s="17"/>
      <c r="O107" s="17"/>
      <c r="P107" s="17"/>
      <c r="Q107" s="17"/>
      <c r="R107" s="17"/>
    </row>
    <row r="108" spans="1:18" x14ac:dyDescent="0.2">
      <c r="A108" s="307" t="s">
        <v>342</v>
      </c>
      <c r="B108" s="307"/>
      <c r="C108" s="307"/>
      <c r="D108" s="307"/>
      <c r="E108" s="307"/>
      <c r="F108" s="307"/>
    </row>
    <row r="109" spans="1:18" x14ac:dyDescent="0.2">
      <c r="A109" s="307" t="s">
        <v>343</v>
      </c>
      <c r="B109" s="307"/>
      <c r="C109" s="307"/>
      <c r="D109" s="307"/>
      <c r="E109" s="307"/>
      <c r="F109" s="307"/>
    </row>
    <row r="110" spans="1:18" x14ac:dyDescent="0.2">
      <c r="A110" s="307" t="s">
        <v>693</v>
      </c>
      <c r="B110" s="307"/>
      <c r="C110" s="307"/>
      <c r="D110" s="307"/>
      <c r="E110" s="307"/>
      <c r="F110" s="307"/>
    </row>
    <row r="111" spans="1:18" x14ac:dyDescent="0.2">
      <c r="A111" s="307" t="s">
        <v>344</v>
      </c>
      <c r="B111" s="307"/>
      <c r="C111" s="307"/>
      <c r="D111" s="307"/>
      <c r="E111" s="307"/>
      <c r="F111" s="307"/>
    </row>
    <row r="112" spans="1:18" x14ac:dyDescent="0.2">
      <c r="A112" s="307" t="s">
        <v>411</v>
      </c>
      <c r="B112" s="307"/>
      <c r="C112" s="307"/>
      <c r="D112" s="307"/>
      <c r="E112" s="307"/>
      <c r="F112" s="307"/>
    </row>
    <row r="113" spans="1:14" x14ac:dyDescent="0.2">
      <c r="A113" s="307"/>
      <c r="B113" s="307"/>
      <c r="C113" s="307"/>
      <c r="D113" s="307"/>
      <c r="E113" s="307"/>
      <c r="F113" s="307"/>
    </row>
    <row r="120" spans="1:14" x14ac:dyDescent="0.2">
      <c r="N120" s="380"/>
    </row>
  </sheetData>
  <mergeCells count="3">
    <mergeCell ref="A2:F2"/>
    <mergeCell ref="G2:K2"/>
    <mergeCell ref="A1:H1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2" sqref="F2"/>
    </sheetView>
  </sheetViews>
  <sheetFormatPr baseColWidth="10" defaultColWidth="11.42578125" defaultRowHeight="12.75" x14ac:dyDescent="0.2"/>
  <cols>
    <col min="1" max="1" width="27.140625" style="17" customWidth="1"/>
    <col min="2" max="16384" width="11.42578125" style="17"/>
  </cols>
  <sheetData>
    <row r="1" spans="1:8" ht="83.25" customHeight="1" thickBot="1" x14ac:dyDescent="0.25">
      <c r="A1" s="530" t="s">
        <v>623</v>
      </c>
      <c r="B1" s="530"/>
      <c r="C1" s="530"/>
      <c r="D1" s="530"/>
      <c r="E1" s="530"/>
    </row>
    <row r="2" spans="1:8" ht="39" x14ac:dyDescent="0.2">
      <c r="A2" s="251" t="s">
        <v>598</v>
      </c>
      <c r="B2" s="247" t="s">
        <v>171</v>
      </c>
      <c r="C2" s="247" t="s">
        <v>172</v>
      </c>
      <c r="D2" s="247" t="s">
        <v>782</v>
      </c>
      <c r="E2" s="247" t="s">
        <v>173</v>
      </c>
      <c r="F2" s="247" t="s">
        <v>599</v>
      </c>
      <c r="G2" s="248" t="s">
        <v>600</v>
      </c>
    </row>
    <row r="3" spans="1:8" ht="24" x14ac:dyDescent="0.25">
      <c r="A3" s="252" t="s">
        <v>601</v>
      </c>
      <c r="B3" s="427" t="s">
        <v>174</v>
      </c>
      <c r="C3" s="249" t="s">
        <v>175</v>
      </c>
      <c r="D3" s="426" t="s">
        <v>176</v>
      </c>
      <c r="E3" s="249" t="s">
        <v>174</v>
      </c>
      <c r="F3" s="428" t="s">
        <v>174</v>
      </c>
      <c r="G3" s="250"/>
      <c r="H3" s="429"/>
    </row>
    <row r="4" spans="1:8" ht="15" x14ac:dyDescent="0.25">
      <c r="A4" s="490" t="s">
        <v>699</v>
      </c>
      <c r="B4" s="27">
        <v>1.38</v>
      </c>
      <c r="C4" s="28">
        <v>0.15</v>
      </c>
      <c r="D4" s="28">
        <v>0</v>
      </c>
      <c r="E4" s="28">
        <v>0</v>
      </c>
      <c r="F4" s="37">
        <f>B4+C4+D4*1.9+E4</f>
        <v>1.5299999999999998</v>
      </c>
      <c r="G4" s="42">
        <v>2010</v>
      </c>
    </row>
    <row r="5" spans="1:8" ht="15" x14ac:dyDescent="0.25">
      <c r="A5" s="506" t="s">
        <v>727</v>
      </c>
      <c r="B5" s="27">
        <v>11.01</v>
      </c>
      <c r="C5" s="28">
        <v>3.38</v>
      </c>
      <c r="D5" s="28">
        <v>0.56999999999999995</v>
      </c>
      <c r="E5" s="28">
        <v>0</v>
      </c>
      <c r="F5" s="37">
        <f>B5+C5+D5*1.9+E5</f>
        <v>15.473000000000001</v>
      </c>
      <c r="G5" s="42">
        <v>2014</v>
      </c>
    </row>
    <row r="6" spans="1:8" ht="17.25" x14ac:dyDescent="0.25">
      <c r="A6" s="507" t="s">
        <v>781</v>
      </c>
      <c r="B6" s="65">
        <v>88.71</v>
      </c>
      <c r="C6" s="66">
        <v>0</v>
      </c>
      <c r="D6" s="66">
        <v>0</v>
      </c>
      <c r="E6" s="66">
        <v>0</v>
      </c>
      <c r="F6" s="67">
        <f>B6+C6+D6*1.9+E6</f>
        <v>88.71</v>
      </c>
      <c r="G6" s="430">
        <v>2011</v>
      </c>
    </row>
    <row r="7" spans="1:8" ht="13.5" thickBot="1" x14ac:dyDescent="0.25">
      <c r="A7" s="431" t="s">
        <v>103</v>
      </c>
      <c r="B7" s="432">
        <f>SUM(B4:B6)</f>
        <v>101.1</v>
      </c>
      <c r="C7" s="433">
        <f>SUM(C4:C6)</f>
        <v>3.53</v>
      </c>
      <c r="D7" s="70">
        <f>SUM(D4:D6)</f>
        <v>0.56999999999999995</v>
      </c>
      <c r="E7" s="433">
        <f>SUM(E4:E6)</f>
        <v>0</v>
      </c>
      <c r="F7" s="483">
        <f>SUM(F4:F6)</f>
        <v>105.71299999999999</v>
      </c>
      <c r="G7" s="482"/>
    </row>
    <row r="8" spans="1:8" x14ac:dyDescent="0.2">
      <c r="A8" s="434"/>
      <c r="B8" s="79"/>
      <c r="C8" s="79"/>
      <c r="D8" s="79"/>
      <c r="E8" s="79"/>
      <c r="F8" s="79"/>
      <c r="G8" s="51"/>
    </row>
    <row r="9" spans="1:8" ht="14.25" x14ac:dyDescent="0.2">
      <c r="A9" s="16" t="s">
        <v>602</v>
      </c>
      <c r="B9" s="16"/>
      <c r="C9" s="16"/>
      <c r="D9" s="16"/>
      <c r="E9" s="16"/>
      <c r="F9" s="16"/>
      <c r="G9" s="16"/>
      <c r="H9" s="16"/>
    </row>
    <row r="10" spans="1:8" x14ac:dyDescent="0.2">
      <c r="A10" s="16" t="s">
        <v>603</v>
      </c>
      <c r="B10" s="16"/>
      <c r="C10" s="16"/>
      <c r="D10" s="16"/>
      <c r="E10" s="16"/>
      <c r="F10" s="16"/>
      <c r="G10" s="16"/>
      <c r="H10" s="16"/>
    </row>
    <row r="11" spans="1:8" x14ac:dyDescent="0.2">
      <c r="A11" s="16" t="s">
        <v>751</v>
      </c>
      <c r="B11" s="16"/>
      <c r="C11" s="16"/>
      <c r="D11" s="16"/>
      <c r="E11" s="16"/>
      <c r="F11" s="16"/>
      <c r="G11" s="16"/>
      <c r="H11" s="16"/>
    </row>
    <row r="12" spans="1:8" x14ac:dyDescent="0.2">
      <c r="A12" s="16"/>
      <c r="B12" s="16"/>
      <c r="C12" s="16"/>
      <c r="D12" s="16"/>
      <c r="E12" s="16"/>
      <c r="F12" s="16"/>
      <c r="G12" s="16"/>
      <c r="H12" s="16"/>
    </row>
    <row r="14" spans="1:8" ht="13.5" x14ac:dyDescent="0.2">
      <c r="A14" s="303" t="s">
        <v>604</v>
      </c>
      <c r="B14" s="303"/>
      <c r="C14" s="303"/>
      <c r="D14" s="303"/>
      <c r="E14" s="303"/>
      <c r="F14" s="303"/>
      <c r="G14" s="303"/>
      <c r="H14" s="303"/>
    </row>
    <row r="15" spans="1:8" ht="12.75" customHeight="1" x14ac:dyDescent="0.2">
      <c r="A15" s="303" t="s">
        <v>605</v>
      </c>
      <c r="B15" s="303"/>
      <c r="C15" s="303"/>
      <c r="D15" s="303"/>
      <c r="E15" s="303"/>
      <c r="F15" s="303"/>
      <c r="G15" s="303"/>
      <c r="H15" s="303"/>
    </row>
    <row r="16" spans="1:8" x14ac:dyDescent="0.2">
      <c r="A16" s="17" t="s">
        <v>752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A51" sqref="A51:XFD51"/>
    </sheetView>
  </sheetViews>
  <sheetFormatPr baseColWidth="10" defaultColWidth="11.42578125" defaultRowHeight="12.75" x14ac:dyDescent="0.2"/>
  <cols>
    <col min="1" max="1" width="29" style="17" customWidth="1"/>
    <col min="2" max="4" width="11.42578125" style="17"/>
    <col min="5" max="5" width="11.42578125" style="17" customWidth="1"/>
    <col min="6" max="16384" width="11.42578125" style="17"/>
  </cols>
  <sheetData>
    <row r="1" spans="1:12" ht="48.75" customHeight="1" x14ac:dyDescent="0.2">
      <c r="A1" s="530" t="s">
        <v>624</v>
      </c>
      <c r="B1" s="530"/>
      <c r="C1" s="530"/>
      <c r="D1" s="530"/>
      <c r="E1" s="530"/>
      <c r="F1" s="530"/>
      <c r="G1" s="530"/>
    </row>
    <row r="2" spans="1:12" ht="13.5" thickBot="1" x14ac:dyDescent="0.25">
      <c r="A2" s="16"/>
    </row>
    <row r="3" spans="1:12" ht="39" x14ac:dyDescent="0.2">
      <c r="A3" s="251" t="s">
        <v>460</v>
      </c>
      <c r="B3" s="247" t="s">
        <v>171</v>
      </c>
      <c r="C3" s="247" t="s">
        <v>172</v>
      </c>
      <c r="D3" s="247" t="s">
        <v>178</v>
      </c>
      <c r="E3" s="247" t="s">
        <v>173</v>
      </c>
      <c r="F3" s="247" t="s">
        <v>441</v>
      </c>
      <c r="G3" s="334" t="s">
        <v>445</v>
      </c>
    </row>
    <row r="4" spans="1:12" s="80" customFormat="1" ht="24" x14ac:dyDescent="0.2">
      <c r="A4" s="252" t="s">
        <v>437</v>
      </c>
      <c r="B4" s="249" t="s">
        <v>174</v>
      </c>
      <c r="C4" s="249" t="s">
        <v>175</v>
      </c>
      <c r="D4" s="249" t="s">
        <v>176</v>
      </c>
      <c r="E4" s="249" t="s">
        <v>174</v>
      </c>
      <c r="F4" s="249" t="s">
        <v>174</v>
      </c>
      <c r="G4" s="250"/>
    </row>
    <row r="5" spans="1:12" ht="15" x14ac:dyDescent="0.25">
      <c r="A5" s="490" t="s">
        <v>518</v>
      </c>
      <c r="B5" s="424">
        <v>6.09</v>
      </c>
      <c r="C5" s="28">
        <v>1.25</v>
      </c>
      <c r="D5" s="28">
        <v>0.37</v>
      </c>
      <c r="E5" s="28">
        <v>0</v>
      </c>
      <c r="F5" s="37">
        <f>B5+C5+D5*1.9+E5</f>
        <v>8.0429999999999993</v>
      </c>
      <c r="G5" s="39">
        <v>2009</v>
      </c>
      <c r="I5" s="36"/>
      <c r="J5" s="36"/>
      <c r="K5" s="36"/>
      <c r="L5" s="36"/>
    </row>
    <row r="6" spans="1:12" ht="15" x14ac:dyDescent="0.25">
      <c r="A6" s="490" t="s">
        <v>755</v>
      </c>
      <c r="B6" s="424">
        <v>4.54</v>
      </c>
      <c r="C6" s="28">
        <v>1.3</v>
      </c>
      <c r="D6" s="28">
        <v>0.38</v>
      </c>
      <c r="E6" s="28">
        <v>0</v>
      </c>
      <c r="F6" s="37">
        <f t="shared" ref="F6:F27" si="0">B6+C6+D6*1.9+E6</f>
        <v>6.5619999999999994</v>
      </c>
      <c r="G6" s="81">
        <v>2013</v>
      </c>
      <c r="I6" s="36"/>
      <c r="J6" s="36"/>
      <c r="K6" s="36"/>
      <c r="L6" s="36"/>
    </row>
    <row r="7" spans="1:12" ht="15" x14ac:dyDescent="0.25">
      <c r="A7" s="490" t="s">
        <v>399</v>
      </c>
      <c r="B7" s="424">
        <v>2.5499999999999998</v>
      </c>
      <c r="C7" s="28">
        <v>1.0900000000000001</v>
      </c>
      <c r="D7" s="28">
        <v>0</v>
      </c>
      <c r="E7" s="28">
        <v>0</v>
      </c>
      <c r="F7" s="37">
        <f t="shared" si="0"/>
        <v>3.6399999999999997</v>
      </c>
      <c r="G7" s="81">
        <v>1987</v>
      </c>
      <c r="I7" s="36"/>
      <c r="J7" s="36"/>
      <c r="K7" s="36"/>
      <c r="L7" s="36"/>
    </row>
    <row r="8" spans="1:12" ht="15" x14ac:dyDescent="0.25">
      <c r="A8" s="490" t="s">
        <v>522</v>
      </c>
      <c r="B8" s="424">
        <v>0.73</v>
      </c>
      <c r="C8" s="28">
        <v>0</v>
      </c>
      <c r="D8" s="28">
        <v>0</v>
      </c>
      <c r="E8" s="28">
        <v>0</v>
      </c>
      <c r="F8" s="37">
        <f t="shared" si="0"/>
        <v>0.73</v>
      </c>
      <c r="G8" s="81">
        <v>2013</v>
      </c>
      <c r="I8" s="36"/>
      <c r="J8" s="36"/>
      <c r="K8" s="36"/>
      <c r="L8" s="36"/>
    </row>
    <row r="9" spans="1:12" ht="17.25" x14ac:dyDescent="0.25">
      <c r="A9" s="490" t="s">
        <v>764</v>
      </c>
      <c r="B9" s="424">
        <v>10.54</v>
      </c>
      <c r="C9" s="28">
        <v>0.74</v>
      </c>
      <c r="D9" s="28">
        <v>0.17</v>
      </c>
      <c r="E9" s="28">
        <v>0</v>
      </c>
      <c r="F9" s="37">
        <f t="shared" si="0"/>
        <v>11.603</v>
      </c>
      <c r="G9" s="81">
        <v>1986</v>
      </c>
      <c r="I9" s="36"/>
      <c r="J9" s="36"/>
      <c r="K9" s="36"/>
      <c r="L9" s="36"/>
    </row>
    <row r="10" spans="1:12" ht="15" x14ac:dyDescent="0.25">
      <c r="A10" s="490" t="s">
        <v>544</v>
      </c>
      <c r="B10" s="424">
        <v>3.27</v>
      </c>
      <c r="C10" s="28">
        <v>0.65</v>
      </c>
      <c r="D10" s="28">
        <v>0.13</v>
      </c>
      <c r="E10" s="28">
        <v>0</v>
      </c>
      <c r="F10" s="37">
        <f t="shared" si="0"/>
        <v>4.1669999999999998</v>
      </c>
      <c r="G10" s="81">
        <v>2016</v>
      </c>
      <c r="I10" s="36"/>
      <c r="J10" s="36"/>
      <c r="K10" s="36"/>
      <c r="L10" s="36"/>
    </row>
    <row r="11" spans="1:12" ht="15" x14ac:dyDescent="0.25">
      <c r="A11" s="490" t="s">
        <v>700</v>
      </c>
      <c r="B11" s="424">
        <v>3.86</v>
      </c>
      <c r="C11" s="28">
        <v>0</v>
      </c>
      <c r="D11" s="28">
        <v>0</v>
      </c>
      <c r="E11" s="28">
        <v>0</v>
      </c>
      <c r="F11" s="37">
        <f t="shared" si="0"/>
        <v>3.86</v>
      </c>
      <c r="G11" s="81">
        <v>1973</v>
      </c>
      <c r="I11" s="36"/>
      <c r="J11" s="36"/>
      <c r="K11" s="36"/>
      <c r="L11" s="36"/>
    </row>
    <row r="12" spans="1:12" ht="15" x14ac:dyDescent="0.25">
      <c r="A12" s="490" t="s">
        <v>524</v>
      </c>
      <c r="B12" s="424">
        <v>2.56</v>
      </c>
      <c r="C12" s="28">
        <v>0</v>
      </c>
      <c r="D12" s="28">
        <v>0</v>
      </c>
      <c r="E12" s="28">
        <v>0</v>
      </c>
      <c r="F12" s="37">
        <f t="shared" si="0"/>
        <v>2.56</v>
      </c>
      <c r="G12" s="81">
        <v>2014</v>
      </c>
      <c r="I12" s="36"/>
      <c r="J12" s="36"/>
      <c r="K12" s="36"/>
      <c r="L12" s="36"/>
    </row>
    <row r="13" spans="1:12" ht="15" x14ac:dyDescent="0.25">
      <c r="A13" s="490" t="s">
        <v>525</v>
      </c>
      <c r="B13" s="424">
        <v>11.11</v>
      </c>
      <c r="C13" s="28">
        <v>0</v>
      </c>
      <c r="D13" s="28">
        <v>0</v>
      </c>
      <c r="E13" s="28">
        <v>0</v>
      </c>
      <c r="F13" s="37">
        <f t="shared" si="0"/>
        <v>11.11</v>
      </c>
      <c r="G13" s="81">
        <v>1992</v>
      </c>
      <c r="I13" s="36"/>
      <c r="J13" s="36"/>
      <c r="K13" s="36"/>
      <c r="L13" s="36"/>
    </row>
    <row r="14" spans="1:12" ht="15" x14ac:dyDescent="0.25">
      <c r="A14" s="490" t="s">
        <v>701</v>
      </c>
      <c r="B14" s="424">
        <v>1.23</v>
      </c>
      <c r="C14" s="28">
        <v>8.98</v>
      </c>
      <c r="D14" s="28">
        <v>1.8</v>
      </c>
      <c r="E14" s="28">
        <v>0</v>
      </c>
      <c r="F14" s="37">
        <f t="shared" si="0"/>
        <v>13.63</v>
      </c>
      <c r="G14" s="81">
        <v>2009</v>
      </c>
      <c r="I14" s="36"/>
      <c r="J14" s="36"/>
      <c r="K14" s="36"/>
      <c r="L14" s="36"/>
    </row>
    <row r="15" spans="1:12" ht="17.25" x14ac:dyDescent="0.25">
      <c r="A15" s="490" t="s">
        <v>765</v>
      </c>
      <c r="B15" s="424">
        <v>15.04</v>
      </c>
      <c r="C15" s="28">
        <v>16.190000000000001</v>
      </c>
      <c r="D15" s="28">
        <v>2.48</v>
      </c>
      <c r="E15" s="28">
        <v>0</v>
      </c>
      <c r="F15" s="37">
        <f t="shared" si="0"/>
        <v>35.942</v>
      </c>
      <c r="G15" s="81">
        <v>2011</v>
      </c>
      <c r="I15" s="36"/>
      <c r="J15" s="36"/>
      <c r="K15" s="36"/>
      <c r="L15" s="36"/>
    </row>
    <row r="16" spans="1:12" ht="15" x14ac:dyDescent="0.25">
      <c r="A16" s="490" t="s">
        <v>527</v>
      </c>
      <c r="B16" s="424">
        <v>8.31</v>
      </c>
      <c r="C16" s="28">
        <v>2.15</v>
      </c>
      <c r="D16" s="28">
        <v>0.64</v>
      </c>
      <c r="E16" s="28">
        <v>0</v>
      </c>
      <c r="F16" s="37">
        <f t="shared" si="0"/>
        <v>11.676</v>
      </c>
      <c r="G16" s="81">
        <v>2016</v>
      </c>
      <c r="I16" s="36"/>
      <c r="J16" s="36"/>
      <c r="K16" s="36"/>
      <c r="L16" s="36"/>
    </row>
    <row r="17" spans="1:12" ht="15" x14ac:dyDescent="0.25">
      <c r="A17" s="490" t="s">
        <v>451</v>
      </c>
      <c r="B17" s="424">
        <v>3.74</v>
      </c>
      <c r="C17" s="28">
        <v>0.32</v>
      </c>
      <c r="D17" s="28">
        <v>0.23</v>
      </c>
      <c r="E17" s="28">
        <v>0</v>
      </c>
      <c r="F17" s="37">
        <f t="shared" si="0"/>
        <v>4.4970000000000008</v>
      </c>
      <c r="G17" s="81">
        <v>2010</v>
      </c>
      <c r="I17" s="36"/>
      <c r="J17" s="36"/>
      <c r="K17" s="36"/>
      <c r="L17" s="36"/>
    </row>
    <row r="18" spans="1:12" ht="15" x14ac:dyDescent="0.25">
      <c r="A18" s="490" t="s">
        <v>455</v>
      </c>
      <c r="B18" s="424">
        <v>11.2</v>
      </c>
      <c r="C18" s="28">
        <v>0.43</v>
      </c>
      <c r="D18" s="28">
        <v>0</v>
      </c>
      <c r="E18" s="28">
        <v>0</v>
      </c>
      <c r="F18" s="37">
        <f t="shared" si="0"/>
        <v>11.629999999999999</v>
      </c>
      <c r="G18" s="81">
        <v>2012</v>
      </c>
      <c r="I18" s="36"/>
      <c r="J18" s="36"/>
      <c r="K18" s="36"/>
      <c r="L18" s="36"/>
    </row>
    <row r="19" spans="1:12" ht="15" x14ac:dyDescent="0.25">
      <c r="A19" s="490" t="s">
        <v>456</v>
      </c>
      <c r="B19" s="424">
        <v>11.04</v>
      </c>
      <c r="C19" s="28">
        <v>2.76</v>
      </c>
      <c r="D19" s="28">
        <v>0.85</v>
      </c>
      <c r="E19" s="28">
        <v>0</v>
      </c>
      <c r="F19" s="37">
        <f t="shared" si="0"/>
        <v>15.414999999999999</v>
      </c>
      <c r="G19" s="81">
        <v>2012</v>
      </c>
      <c r="I19" s="36"/>
      <c r="J19" s="36"/>
      <c r="K19" s="36"/>
      <c r="L19" s="36"/>
    </row>
    <row r="20" spans="1:12" ht="15" x14ac:dyDescent="0.25">
      <c r="A20" s="490" t="s">
        <v>548</v>
      </c>
      <c r="B20" s="424">
        <v>3.74</v>
      </c>
      <c r="C20" s="28">
        <v>8.1199999999999992</v>
      </c>
      <c r="D20" s="28">
        <v>0.99</v>
      </c>
      <c r="E20" s="28">
        <v>0</v>
      </c>
      <c r="F20" s="37">
        <f t="shared" si="0"/>
        <v>13.741</v>
      </c>
      <c r="G20" s="81">
        <v>2016</v>
      </c>
      <c r="I20" s="36"/>
      <c r="J20" s="36"/>
      <c r="K20" s="36"/>
      <c r="L20" s="36"/>
    </row>
    <row r="21" spans="1:12" ht="17.25" x14ac:dyDescent="0.25">
      <c r="A21" s="490" t="s">
        <v>766</v>
      </c>
      <c r="B21" s="424">
        <v>5.73</v>
      </c>
      <c r="C21" s="28">
        <v>19.329999999999998</v>
      </c>
      <c r="D21" s="28">
        <v>1.57</v>
      </c>
      <c r="E21" s="28">
        <v>0</v>
      </c>
      <c r="F21" s="37">
        <f t="shared" si="0"/>
        <v>28.042999999999999</v>
      </c>
      <c r="G21" s="81">
        <v>1995</v>
      </c>
      <c r="I21" s="36"/>
      <c r="J21" s="36"/>
      <c r="K21" s="36"/>
      <c r="L21" s="36"/>
    </row>
    <row r="22" spans="1:12" ht="15" x14ac:dyDescent="0.25">
      <c r="A22" s="490" t="s">
        <v>552</v>
      </c>
      <c r="B22" s="424">
        <v>0.3</v>
      </c>
      <c r="C22" s="28">
        <v>1.49</v>
      </c>
      <c r="D22" s="28">
        <v>0</v>
      </c>
      <c r="E22" s="28">
        <v>0</v>
      </c>
      <c r="F22" s="37">
        <f t="shared" si="0"/>
        <v>1.79</v>
      </c>
      <c r="G22" s="81">
        <v>2010</v>
      </c>
      <c r="I22" s="36"/>
      <c r="J22" s="36"/>
      <c r="K22" s="36"/>
      <c r="L22" s="36"/>
    </row>
    <row r="23" spans="1:12" ht="17.25" x14ac:dyDescent="0.25">
      <c r="A23" s="490" t="s">
        <v>767</v>
      </c>
      <c r="B23" s="424">
        <v>0.63</v>
      </c>
      <c r="C23" s="28">
        <v>2.15</v>
      </c>
      <c r="D23" s="28">
        <v>0.55000000000000004</v>
      </c>
      <c r="E23" s="28">
        <v>0</v>
      </c>
      <c r="F23" s="37">
        <f t="shared" si="0"/>
        <v>3.8249999999999997</v>
      </c>
      <c r="G23" s="81">
        <v>2008</v>
      </c>
      <c r="I23" s="36"/>
      <c r="J23" s="36"/>
      <c r="K23" s="36"/>
      <c r="L23" s="36"/>
    </row>
    <row r="24" spans="1:12" ht="15" x14ac:dyDescent="0.25">
      <c r="A24" s="490" t="s">
        <v>452</v>
      </c>
      <c r="B24" s="424">
        <v>1.39</v>
      </c>
      <c r="C24" s="28">
        <v>7.45</v>
      </c>
      <c r="D24" s="28">
        <v>0.71</v>
      </c>
      <c r="E24" s="28">
        <v>0</v>
      </c>
      <c r="F24" s="37">
        <f t="shared" si="0"/>
        <v>10.189</v>
      </c>
      <c r="G24" s="81">
        <v>2010</v>
      </c>
      <c r="I24" s="36"/>
      <c r="J24" s="36"/>
      <c r="K24" s="36"/>
      <c r="L24" s="36"/>
    </row>
    <row r="25" spans="1:12" ht="15" x14ac:dyDescent="0.25">
      <c r="A25" s="490" t="s">
        <v>450</v>
      </c>
      <c r="B25" s="424">
        <v>0.08</v>
      </c>
      <c r="C25" s="28">
        <v>1.38</v>
      </c>
      <c r="D25" s="28">
        <v>0.26</v>
      </c>
      <c r="E25" s="28">
        <v>0</v>
      </c>
      <c r="F25" s="37">
        <f t="shared" si="0"/>
        <v>1.954</v>
      </c>
      <c r="G25" s="81">
        <v>2009</v>
      </c>
      <c r="I25" s="36"/>
      <c r="J25" s="36"/>
      <c r="K25" s="36"/>
      <c r="L25" s="36"/>
    </row>
    <row r="26" spans="1:12" ht="15" x14ac:dyDescent="0.25">
      <c r="A26" s="490" t="s">
        <v>453</v>
      </c>
      <c r="B26" s="424">
        <v>0</v>
      </c>
      <c r="C26" s="28">
        <v>16.82</v>
      </c>
      <c r="D26" s="28">
        <v>0</v>
      </c>
      <c r="E26" s="364">
        <v>0.28999999999999998</v>
      </c>
      <c r="F26" s="37">
        <f t="shared" si="0"/>
        <v>17.11</v>
      </c>
      <c r="G26" s="81">
        <v>2009</v>
      </c>
      <c r="I26" s="36"/>
      <c r="J26" s="36"/>
      <c r="K26" s="36"/>
      <c r="L26" s="36"/>
    </row>
    <row r="27" spans="1:12" ht="15" x14ac:dyDescent="0.25">
      <c r="A27" s="497" t="s">
        <v>454</v>
      </c>
      <c r="B27" s="425">
        <v>0</v>
      </c>
      <c r="C27" s="66">
        <v>3.69</v>
      </c>
      <c r="D27" s="66">
        <v>0</v>
      </c>
      <c r="E27" s="417">
        <v>0.09</v>
      </c>
      <c r="F27" s="67">
        <f t="shared" si="0"/>
        <v>3.78</v>
      </c>
      <c r="G27" s="418">
        <v>1987</v>
      </c>
      <c r="I27" s="36"/>
      <c r="J27" s="36"/>
      <c r="K27" s="36"/>
      <c r="L27" s="36"/>
    </row>
    <row r="28" spans="1:12" ht="13.5" thickBot="1" x14ac:dyDescent="0.25">
      <c r="A28" s="68" t="s">
        <v>103</v>
      </c>
      <c r="B28" s="69">
        <f>SUM(B5:B27)</f>
        <v>107.67999999999999</v>
      </c>
      <c r="C28" s="70">
        <f>SUM(C5:C27)</f>
        <v>96.289999999999992</v>
      </c>
      <c r="D28" s="70">
        <f>SUM(D5:D27)</f>
        <v>11.13</v>
      </c>
      <c r="E28" s="70">
        <f>SUM(E5:E27)</f>
        <v>0.38</v>
      </c>
      <c r="F28" s="484">
        <f>SUM(F5:F27)</f>
        <v>225.49699999999999</v>
      </c>
      <c r="G28" s="78"/>
      <c r="I28" s="36"/>
      <c r="J28" s="36"/>
      <c r="K28" s="36"/>
      <c r="L28" s="36"/>
    </row>
    <row r="29" spans="1:12" x14ac:dyDescent="0.2">
      <c r="A29" s="54"/>
      <c r="B29" s="28"/>
      <c r="C29" s="28"/>
      <c r="D29" s="28"/>
      <c r="E29" s="28"/>
      <c r="F29" s="28"/>
      <c r="G29" s="54"/>
    </row>
    <row r="30" spans="1:12" x14ac:dyDescent="0.2">
      <c r="A30" s="373" t="s">
        <v>440</v>
      </c>
      <c r="B30" s="79"/>
      <c r="C30" s="79"/>
      <c r="D30" s="79"/>
      <c r="E30" s="79"/>
      <c r="F30" s="79"/>
      <c r="G30" s="79"/>
    </row>
    <row r="31" spans="1:12" ht="14.25" x14ac:dyDescent="0.2">
      <c r="A31" s="16" t="s">
        <v>439</v>
      </c>
      <c r="B31" s="83"/>
      <c r="C31" s="83"/>
      <c r="D31" s="16"/>
      <c r="E31" s="16"/>
      <c r="F31" s="359"/>
      <c r="G31" s="79"/>
    </row>
    <row r="32" spans="1:12" x14ac:dyDescent="0.2">
      <c r="A32" s="16" t="s">
        <v>438</v>
      </c>
      <c r="B32" s="83"/>
      <c r="C32" s="83"/>
      <c r="D32" s="16"/>
      <c r="E32" s="16"/>
      <c r="F32" s="359"/>
      <c r="G32" s="79"/>
    </row>
    <row r="33" spans="1:7" x14ac:dyDescent="0.2">
      <c r="A33" s="346" t="s">
        <v>756</v>
      </c>
      <c r="B33" s="59"/>
      <c r="C33" s="358"/>
      <c r="D33" s="356"/>
      <c r="E33" s="356"/>
      <c r="F33" s="357"/>
      <c r="G33" s="79"/>
    </row>
    <row r="34" spans="1:7" x14ac:dyDescent="0.2">
      <c r="A34" s="59" t="s">
        <v>757</v>
      </c>
      <c r="B34" s="59"/>
      <c r="C34" s="59"/>
      <c r="D34" s="59"/>
      <c r="E34" s="356"/>
      <c r="F34" s="357"/>
      <c r="G34" s="79"/>
    </row>
    <row r="35" spans="1:7" x14ac:dyDescent="0.2">
      <c r="A35" s="59" t="s">
        <v>579</v>
      </c>
      <c r="B35" s="59"/>
      <c r="C35" s="59"/>
      <c r="D35" s="59"/>
      <c r="E35" s="356"/>
      <c r="F35" s="357"/>
      <c r="G35" s="79"/>
    </row>
    <row r="36" spans="1:7" x14ac:dyDescent="0.2">
      <c r="A36" s="59" t="s">
        <v>580</v>
      </c>
      <c r="B36" s="59"/>
      <c r="C36" s="59"/>
      <c r="D36" s="59"/>
      <c r="E36" s="356"/>
      <c r="F36" s="357"/>
      <c r="G36" s="79"/>
    </row>
    <row r="37" spans="1:7" x14ac:dyDescent="0.2">
      <c r="A37" s="59" t="s">
        <v>581</v>
      </c>
      <c r="B37" s="59"/>
      <c r="C37" s="59"/>
      <c r="D37" s="59"/>
      <c r="E37" s="356"/>
      <c r="F37" s="357"/>
      <c r="G37" s="79"/>
    </row>
    <row r="38" spans="1:7" x14ac:dyDescent="0.2">
      <c r="A38" s="59" t="s">
        <v>736</v>
      </c>
      <c r="B38" s="59"/>
      <c r="C38" s="59"/>
      <c r="D38" s="59"/>
      <c r="E38" s="356"/>
      <c r="F38" s="357"/>
      <c r="G38" s="79"/>
    </row>
    <row r="39" spans="1:7" x14ac:dyDescent="0.2">
      <c r="A39" s="59" t="s">
        <v>582</v>
      </c>
      <c r="B39" s="59"/>
      <c r="C39" s="59"/>
      <c r="D39" s="59"/>
      <c r="E39" s="356"/>
      <c r="F39" s="357"/>
      <c r="G39" s="79"/>
    </row>
    <row r="40" spans="1:7" x14ac:dyDescent="0.2">
      <c r="A40" s="59" t="s">
        <v>704</v>
      </c>
      <c r="B40" s="59"/>
      <c r="C40" s="59"/>
      <c r="D40" s="59"/>
      <c r="E40" s="356"/>
      <c r="F40" s="357"/>
      <c r="G40" s="79"/>
    </row>
    <row r="41" spans="1:7" x14ac:dyDescent="0.2">
      <c r="A41" s="59" t="s">
        <v>583</v>
      </c>
      <c r="B41" s="59"/>
      <c r="C41" s="59"/>
      <c r="D41" s="59"/>
      <c r="E41" s="356"/>
      <c r="F41" s="357"/>
      <c r="G41" s="79"/>
    </row>
    <row r="42" spans="1:7" x14ac:dyDescent="0.2">
      <c r="A42" s="59" t="s">
        <v>584</v>
      </c>
      <c r="B42" s="59"/>
      <c r="C42" s="59"/>
      <c r="D42" s="59"/>
      <c r="E42" s="356"/>
      <c r="F42" s="357"/>
      <c r="G42" s="79"/>
    </row>
    <row r="43" spans="1:7" x14ac:dyDescent="0.2">
      <c r="A43" s="59" t="s">
        <v>585</v>
      </c>
      <c r="B43" s="59"/>
      <c r="C43" s="59"/>
      <c r="D43" s="59"/>
      <c r="E43" s="356"/>
      <c r="F43" s="357"/>
      <c r="G43" s="79"/>
    </row>
    <row r="44" spans="1:7" x14ac:dyDescent="0.2">
      <c r="A44" s="59" t="s">
        <v>586</v>
      </c>
      <c r="B44" s="59"/>
      <c r="C44" s="59"/>
      <c r="D44" s="59"/>
      <c r="E44" s="356"/>
      <c r="F44" s="356"/>
    </row>
    <row r="45" spans="1:7" x14ac:dyDescent="0.2">
      <c r="A45" s="59" t="s">
        <v>758</v>
      </c>
      <c r="B45" s="59"/>
      <c r="C45" s="59"/>
      <c r="D45" s="59"/>
      <c r="E45" s="356"/>
      <c r="F45" s="356"/>
    </row>
    <row r="46" spans="1:7" x14ac:dyDescent="0.2">
      <c r="A46" s="59" t="s">
        <v>759</v>
      </c>
      <c r="B46" s="59"/>
      <c r="C46" s="59"/>
      <c r="D46" s="59"/>
      <c r="E46" s="356"/>
      <c r="F46" s="356"/>
    </row>
    <row r="48" spans="1:7" x14ac:dyDescent="0.2">
      <c r="A48" s="303" t="s">
        <v>442</v>
      </c>
    </row>
    <row r="49" spans="1:6" ht="13.5" x14ac:dyDescent="0.2">
      <c r="A49" s="303" t="s">
        <v>443</v>
      </c>
      <c r="B49" s="303"/>
      <c r="C49" s="303"/>
      <c r="D49" s="303"/>
    </row>
    <row r="50" spans="1:6" ht="12.75" customHeight="1" x14ac:dyDescent="0.2">
      <c r="A50" s="303" t="s">
        <v>444</v>
      </c>
      <c r="B50" s="303"/>
      <c r="C50" s="303"/>
      <c r="D50" s="303"/>
    </row>
    <row r="51" spans="1:6" x14ac:dyDescent="0.2">
      <c r="A51" s="303" t="s">
        <v>760</v>
      </c>
      <c r="B51" s="303"/>
      <c r="C51" s="303"/>
      <c r="D51" s="303"/>
    </row>
    <row r="52" spans="1:6" x14ac:dyDescent="0.2">
      <c r="A52" s="335" t="s">
        <v>761</v>
      </c>
      <c r="B52" s="335"/>
      <c r="C52" s="335"/>
      <c r="D52" s="335"/>
      <c r="E52" s="335"/>
      <c r="F52" s="303"/>
    </row>
    <row r="53" spans="1:6" x14ac:dyDescent="0.2">
      <c r="A53" s="330" t="s">
        <v>587</v>
      </c>
      <c r="B53" s="330"/>
      <c r="C53" s="330"/>
      <c r="D53" s="335"/>
      <c r="E53" s="335"/>
    </row>
    <row r="54" spans="1:6" x14ac:dyDescent="0.2">
      <c r="A54" s="330" t="s">
        <v>588</v>
      </c>
      <c r="B54" s="330"/>
      <c r="C54" s="330"/>
      <c r="D54" s="335"/>
      <c r="E54" s="335"/>
    </row>
    <row r="55" spans="1:6" x14ac:dyDescent="0.2">
      <c r="A55" s="330" t="s">
        <v>589</v>
      </c>
      <c r="B55" s="330"/>
      <c r="C55" s="330"/>
      <c r="D55" s="335"/>
      <c r="E55" s="335"/>
    </row>
    <row r="56" spans="1:6" x14ac:dyDescent="0.2">
      <c r="A56" s="330" t="s">
        <v>590</v>
      </c>
      <c r="B56" s="330"/>
      <c r="C56" s="330"/>
      <c r="D56" s="335"/>
      <c r="E56" s="335"/>
    </row>
    <row r="57" spans="1:6" x14ac:dyDescent="0.2">
      <c r="A57" s="330" t="s">
        <v>591</v>
      </c>
      <c r="B57" s="330"/>
      <c r="C57" s="330"/>
      <c r="D57" s="335"/>
      <c r="E57" s="335"/>
    </row>
    <row r="58" spans="1:6" x14ac:dyDescent="0.2">
      <c r="A58" s="330" t="s">
        <v>705</v>
      </c>
      <c r="B58" s="330"/>
      <c r="C58" s="330"/>
      <c r="D58" s="335"/>
      <c r="E58" s="335"/>
    </row>
    <row r="59" spans="1:6" x14ac:dyDescent="0.2">
      <c r="A59" s="330" t="s">
        <v>592</v>
      </c>
      <c r="B59" s="330"/>
      <c r="C59" s="330"/>
      <c r="D59" s="335"/>
      <c r="E59" s="335"/>
    </row>
    <row r="60" spans="1:6" x14ac:dyDescent="0.2">
      <c r="A60" s="330" t="s">
        <v>593</v>
      </c>
      <c r="B60" s="330"/>
      <c r="C60" s="330"/>
      <c r="D60" s="335"/>
      <c r="E60" s="335"/>
    </row>
    <row r="61" spans="1:6" x14ac:dyDescent="0.2">
      <c r="A61" s="330" t="s">
        <v>594</v>
      </c>
      <c r="B61" s="330"/>
      <c r="C61" s="330"/>
      <c r="D61" s="335"/>
      <c r="E61" s="335"/>
    </row>
    <row r="62" spans="1:6" x14ac:dyDescent="0.2">
      <c r="A62" s="330" t="s">
        <v>595</v>
      </c>
      <c r="B62" s="330"/>
      <c r="C62" s="330"/>
      <c r="D62" s="335"/>
      <c r="E62" s="335"/>
    </row>
    <row r="63" spans="1:6" x14ac:dyDescent="0.2">
      <c r="A63" s="330" t="s">
        <v>762</v>
      </c>
      <c r="B63" s="330"/>
      <c r="C63" s="330"/>
      <c r="D63" s="335"/>
      <c r="E63" s="335"/>
    </row>
    <row r="64" spans="1:6" x14ac:dyDescent="0.2">
      <c r="A64" s="330" t="s">
        <v>763</v>
      </c>
      <c r="B64" s="330"/>
      <c r="C64" s="330"/>
      <c r="D64" s="335"/>
      <c r="E64" s="335"/>
    </row>
  </sheetData>
  <mergeCells count="1">
    <mergeCell ref="A1:G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workbookViewId="0">
      <selection activeCell="A19" sqref="A19"/>
    </sheetView>
  </sheetViews>
  <sheetFormatPr baseColWidth="10" defaultColWidth="11.42578125" defaultRowHeight="15" x14ac:dyDescent="0.25"/>
  <cols>
    <col min="1" max="1" width="25.28515625" style="85" customWidth="1"/>
    <col min="2" max="16384" width="11.42578125" style="17"/>
  </cols>
  <sheetData>
    <row r="1" spans="1:12" ht="63.75" customHeight="1" x14ac:dyDescent="0.2">
      <c r="A1" s="530" t="s">
        <v>625</v>
      </c>
      <c r="B1" s="530"/>
      <c r="C1" s="530"/>
      <c r="D1" s="530"/>
      <c r="E1" s="530"/>
    </row>
    <row r="2" spans="1:12" ht="17.25" customHeight="1" x14ac:dyDescent="0.2">
      <c r="A2" s="324"/>
    </row>
    <row r="3" spans="1:12" ht="13.5" thickBot="1" x14ac:dyDescent="0.25">
      <c r="A3" s="84"/>
    </row>
    <row r="4" spans="1:12" ht="39" x14ac:dyDescent="0.2">
      <c r="A4" s="374" t="s">
        <v>459</v>
      </c>
      <c r="B4" s="247" t="s">
        <v>171</v>
      </c>
      <c r="C4" s="247" t="s">
        <v>172</v>
      </c>
      <c r="D4" s="247" t="s">
        <v>178</v>
      </c>
      <c r="E4" s="247" t="s">
        <v>173</v>
      </c>
      <c r="F4" s="247" t="s">
        <v>441</v>
      </c>
      <c r="G4" s="334" t="s">
        <v>445</v>
      </c>
    </row>
    <row r="5" spans="1:12" s="80" customFormat="1" ht="24" x14ac:dyDescent="0.2">
      <c r="A5" s="86"/>
      <c r="B5" s="249" t="s">
        <v>174</v>
      </c>
      <c r="C5" s="249" t="s">
        <v>175</v>
      </c>
      <c r="D5" s="249" t="s">
        <v>176</v>
      </c>
      <c r="E5" s="249" t="s">
        <v>174</v>
      </c>
      <c r="F5" s="249" t="s">
        <v>174</v>
      </c>
      <c r="G5" s="250"/>
    </row>
    <row r="6" spans="1:12" s="80" customFormat="1" x14ac:dyDescent="0.25">
      <c r="A6" s="490" t="s">
        <v>516</v>
      </c>
      <c r="B6" s="391">
        <v>5.87</v>
      </c>
      <c r="C6" s="392">
        <v>12.78</v>
      </c>
      <c r="D6" s="392">
        <v>0.45</v>
      </c>
      <c r="E6" s="392">
        <v>0</v>
      </c>
      <c r="F6" s="37">
        <f>B6+C6+D6*1.9+E6</f>
        <v>19.504999999999999</v>
      </c>
      <c r="G6" s="390">
        <v>1977</v>
      </c>
      <c r="I6" s="419"/>
      <c r="J6" s="413"/>
      <c r="K6" s="413"/>
      <c r="L6" s="413"/>
    </row>
    <row r="7" spans="1:12" x14ac:dyDescent="0.25">
      <c r="A7" s="490" t="s">
        <v>702</v>
      </c>
      <c r="B7" s="27">
        <v>4.62</v>
      </c>
      <c r="C7" s="28">
        <v>0</v>
      </c>
      <c r="D7" s="28">
        <v>0</v>
      </c>
      <c r="E7" s="28">
        <v>0</v>
      </c>
      <c r="F7" s="37">
        <f t="shared" ref="F7:F32" si="0">B7+C7+D7*1.9+E7</f>
        <v>4.62</v>
      </c>
      <c r="G7" s="87">
        <v>2009</v>
      </c>
      <c r="I7" s="419"/>
      <c r="J7" s="413"/>
      <c r="K7" s="413"/>
      <c r="L7" s="413"/>
    </row>
    <row r="8" spans="1:12" x14ac:dyDescent="0.25">
      <c r="A8" s="490" t="s">
        <v>517</v>
      </c>
      <c r="B8" s="27">
        <v>0.28000000000000003</v>
      </c>
      <c r="C8" s="28">
        <v>5.81</v>
      </c>
      <c r="D8" s="28">
        <v>0.16</v>
      </c>
      <c r="E8" s="28">
        <v>0</v>
      </c>
      <c r="F8" s="37">
        <f t="shared" si="0"/>
        <v>6.3940000000000001</v>
      </c>
      <c r="G8" s="87">
        <v>1978</v>
      </c>
      <c r="I8" s="419"/>
      <c r="J8" s="413"/>
      <c r="K8" s="413"/>
      <c r="L8" s="413"/>
    </row>
    <row r="9" spans="1:12" ht="17.25" x14ac:dyDescent="0.25">
      <c r="A9" s="490" t="s">
        <v>706</v>
      </c>
      <c r="B9" s="319">
        <v>6.52</v>
      </c>
      <c r="C9" s="325">
        <v>9.16</v>
      </c>
      <c r="D9" s="325">
        <v>0</v>
      </c>
      <c r="E9" s="325">
        <v>0</v>
      </c>
      <c r="F9" s="37">
        <f t="shared" si="0"/>
        <v>15.68</v>
      </c>
      <c r="G9" s="87">
        <v>2012</v>
      </c>
      <c r="I9" s="419"/>
      <c r="J9" s="413"/>
      <c r="K9" s="413"/>
      <c r="L9" s="413"/>
    </row>
    <row r="10" spans="1:12" x14ac:dyDescent="0.25">
      <c r="A10" s="490" t="s">
        <v>520</v>
      </c>
      <c r="B10" s="319">
        <v>3.1</v>
      </c>
      <c r="C10" s="325">
        <v>0.87</v>
      </c>
      <c r="D10" s="325">
        <v>0</v>
      </c>
      <c r="E10" s="325">
        <v>0</v>
      </c>
      <c r="F10" s="37">
        <f t="shared" si="0"/>
        <v>3.97</v>
      </c>
      <c r="G10" s="87">
        <v>1972</v>
      </c>
      <c r="I10" s="419"/>
      <c r="J10" s="413"/>
      <c r="K10" s="413"/>
      <c r="L10" s="413"/>
    </row>
    <row r="11" spans="1:12" x14ac:dyDescent="0.25">
      <c r="A11" s="490" t="s">
        <v>521</v>
      </c>
      <c r="B11" s="319">
        <v>1.28</v>
      </c>
      <c r="C11" s="325">
        <v>0.09</v>
      </c>
      <c r="D11" s="325">
        <v>0</v>
      </c>
      <c r="E11" s="325">
        <v>0</v>
      </c>
      <c r="F11" s="37">
        <f t="shared" si="0"/>
        <v>1.37</v>
      </c>
      <c r="G11" s="87">
        <v>2011</v>
      </c>
      <c r="I11" s="419"/>
      <c r="J11" s="413"/>
      <c r="K11" s="413"/>
      <c r="L11" s="413"/>
    </row>
    <row r="12" spans="1:12" x14ac:dyDescent="0.25">
      <c r="A12" s="490" t="s">
        <v>523</v>
      </c>
      <c r="B12" s="27">
        <v>3.11</v>
      </c>
      <c r="C12" s="28">
        <v>1.1399999999999999</v>
      </c>
      <c r="D12" s="28">
        <v>0</v>
      </c>
      <c r="E12" s="28">
        <v>0</v>
      </c>
      <c r="F12" s="37">
        <f t="shared" si="0"/>
        <v>4.25</v>
      </c>
      <c r="G12" s="87">
        <v>1976</v>
      </c>
      <c r="I12" s="419"/>
      <c r="J12" s="413"/>
      <c r="K12" s="413"/>
      <c r="L12" s="413"/>
    </row>
    <row r="13" spans="1:12" x14ac:dyDescent="0.25">
      <c r="A13" s="490" t="s">
        <v>703</v>
      </c>
      <c r="B13" s="27">
        <v>0.06</v>
      </c>
      <c r="C13" s="28">
        <v>0.48</v>
      </c>
      <c r="D13" s="28">
        <v>0</v>
      </c>
      <c r="E13" s="28">
        <v>0</v>
      </c>
      <c r="F13" s="37">
        <f t="shared" si="0"/>
        <v>0.54</v>
      </c>
      <c r="G13" s="87">
        <v>2013</v>
      </c>
      <c r="I13" s="419"/>
      <c r="J13" s="413"/>
      <c r="K13" s="413"/>
      <c r="L13" s="413"/>
    </row>
    <row r="14" spans="1:12" x14ac:dyDescent="0.25">
      <c r="A14" s="490" t="s">
        <v>526</v>
      </c>
      <c r="B14" s="27">
        <v>0.44</v>
      </c>
      <c r="C14" s="28">
        <v>5.49</v>
      </c>
      <c r="D14" s="28">
        <v>0</v>
      </c>
      <c r="E14" s="28">
        <v>0</v>
      </c>
      <c r="F14" s="37">
        <f t="shared" si="0"/>
        <v>5.9300000000000006</v>
      </c>
      <c r="G14" s="87">
        <v>2009</v>
      </c>
      <c r="I14" s="419"/>
      <c r="J14" s="413"/>
      <c r="K14" s="413"/>
      <c r="L14" s="413"/>
    </row>
    <row r="15" spans="1:12" x14ac:dyDescent="0.25">
      <c r="A15" s="490" t="s">
        <v>528</v>
      </c>
      <c r="B15" s="27">
        <v>1.57</v>
      </c>
      <c r="C15" s="28">
        <v>3.66</v>
      </c>
      <c r="D15" s="28">
        <v>0</v>
      </c>
      <c r="E15" s="28">
        <v>0</v>
      </c>
      <c r="F15" s="37">
        <f t="shared" si="0"/>
        <v>5.23</v>
      </c>
      <c r="G15" s="87">
        <v>1996</v>
      </c>
      <c r="I15" s="419"/>
      <c r="J15" s="413"/>
      <c r="K15" s="413"/>
      <c r="L15" s="413"/>
    </row>
    <row r="16" spans="1:12" x14ac:dyDescent="0.25">
      <c r="A16" s="490" t="s">
        <v>529</v>
      </c>
      <c r="B16" s="27">
        <v>1.05</v>
      </c>
      <c r="C16" s="28">
        <v>9.2200000000000006</v>
      </c>
      <c r="D16" s="28">
        <v>0.49</v>
      </c>
      <c r="E16" s="28">
        <v>0</v>
      </c>
      <c r="F16" s="37">
        <f t="shared" si="0"/>
        <v>11.201000000000001</v>
      </c>
      <c r="G16" s="87">
        <v>2008</v>
      </c>
      <c r="I16" s="419"/>
      <c r="J16" s="413"/>
      <c r="K16" s="413"/>
      <c r="L16" s="413"/>
    </row>
    <row r="17" spans="1:12" x14ac:dyDescent="0.25">
      <c r="A17" s="490" t="s">
        <v>530</v>
      </c>
      <c r="B17" s="27">
        <v>0</v>
      </c>
      <c r="C17" s="28">
        <v>19.54</v>
      </c>
      <c r="D17" s="28">
        <v>0</v>
      </c>
      <c r="E17" s="28">
        <v>0</v>
      </c>
      <c r="F17" s="37">
        <f t="shared" si="0"/>
        <v>19.54</v>
      </c>
      <c r="G17" s="87">
        <v>2005</v>
      </c>
      <c r="I17" s="419"/>
      <c r="J17" s="413"/>
      <c r="K17" s="413"/>
      <c r="L17" s="413"/>
    </row>
    <row r="18" spans="1:12" x14ac:dyDescent="0.25">
      <c r="A18" s="490" t="s">
        <v>531</v>
      </c>
      <c r="B18" s="27">
        <v>0.88</v>
      </c>
      <c r="C18" s="28">
        <v>1.02</v>
      </c>
      <c r="D18" s="28">
        <v>0.23</v>
      </c>
      <c r="E18" s="28">
        <v>0</v>
      </c>
      <c r="F18" s="37">
        <f t="shared" si="0"/>
        <v>2.3369999999999997</v>
      </c>
      <c r="G18" s="87">
        <v>1999</v>
      </c>
      <c r="I18" s="419"/>
      <c r="J18" s="413"/>
      <c r="K18" s="413"/>
      <c r="L18" s="413"/>
    </row>
    <row r="19" spans="1:12" ht="17.25" x14ac:dyDescent="0.25">
      <c r="A19" s="505" t="s">
        <v>780</v>
      </c>
      <c r="B19" s="27">
        <v>2.2599999999999998</v>
      </c>
      <c r="C19" s="28">
        <v>0.22</v>
      </c>
      <c r="D19" s="28">
        <v>0</v>
      </c>
      <c r="E19" s="28">
        <v>0</v>
      </c>
      <c r="F19" s="37">
        <f t="shared" si="0"/>
        <v>2.48</v>
      </c>
      <c r="G19" s="87">
        <v>2014</v>
      </c>
      <c r="I19" s="419"/>
      <c r="J19" s="413"/>
      <c r="K19" s="413"/>
      <c r="L19" s="413"/>
    </row>
    <row r="20" spans="1:12" x14ac:dyDescent="0.25">
      <c r="A20" s="490" t="s">
        <v>532</v>
      </c>
      <c r="B20" s="27">
        <v>0.9</v>
      </c>
      <c r="C20" s="28">
        <v>3.81</v>
      </c>
      <c r="D20" s="28">
        <v>0.52</v>
      </c>
      <c r="E20" s="28">
        <v>0</v>
      </c>
      <c r="F20" s="37">
        <f t="shared" si="0"/>
        <v>5.6980000000000004</v>
      </c>
      <c r="G20" s="87">
        <v>2008</v>
      </c>
      <c r="I20" s="419"/>
      <c r="J20" s="413"/>
      <c r="K20" s="413"/>
      <c r="L20" s="413"/>
    </row>
    <row r="21" spans="1:12" x14ac:dyDescent="0.25">
      <c r="A21" s="490" t="s">
        <v>533</v>
      </c>
      <c r="B21" s="27">
        <v>0.54</v>
      </c>
      <c r="C21" s="28">
        <v>0.24</v>
      </c>
      <c r="D21" s="28">
        <v>0.06</v>
      </c>
      <c r="E21" s="28">
        <v>0</v>
      </c>
      <c r="F21" s="37">
        <f t="shared" si="0"/>
        <v>0.89400000000000002</v>
      </c>
      <c r="G21" s="87">
        <v>1991</v>
      </c>
      <c r="H21" s="82"/>
      <c r="I21" s="419"/>
      <c r="J21" s="413"/>
      <c r="K21" s="413"/>
      <c r="L21" s="413"/>
    </row>
    <row r="22" spans="1:12" x14ac:dyDescent="0.25">
      <c r="A22" s="490" t="s">
        <v>534</v>
      </c>
      <c r="B22" s="27">
        <v>0.69</v>
      </c>
      <c r="C22" s="28">
        <v>0.3</v>
      </c>
      <c r="D22" s="28">
        <v>0.06</v>
      </c>
      <c r="E22" s="28">
        <v>0</v>
      </c>
      <c r="F22" s="37">
        <f t="shared" si="0"/>
        <v>1.1040000000000001</v>
      </c>
      <c r="G22" s="87">
        <v>1985</v>
      </c>
      <c r="H22" s="82"/>
      <c r="I22" s="419"/>
      <c r="J22" s="413"/>
      <c r="K22" s="413"/>
      <c r="L22" s="413"/>
    </row>
    <row r="23" spans="1:12" ht="17.25" x14ac:dyDescent="0.25">
      <c r="A23" s="490" t="s">
        <v>769</v>
      </c>
      <c r="B23" s="27">
        <v>0</v>
      </c>
      <c r="C23" s="28">
        <v>26.79</v>
      </c>
      <c r="D23" s="28">
        <v>0</v>
      </c>
      <c r="E23" s="28">
        <v>0</v>
      </c>
      <c r="F23" s="37">
        <f t="shared" si="0"/>
        <v>26.79</v>
      </c>
      <c r="G23" s="87">
        <v>2000</v>
      </c>
      <c r="H23" s="82"/>
      <c r="I23" s="419"/>
      <c r="J23" s="413"/>
      <c r="K23" s="413"/>
      <c r="L23" s="413"/>
    </row>
    <row r="24" spans="1:12" x14ac:dyDescent="0.25">
      <c r="A24" s="490" t="s">
        <v>535</v>
      </c>
      <c r="B24" s="27">
        <v>0.36</v>
      </c>
      <c r="C24" s="28">
        <v>1.92</v>
      </c>
      <c r="D24" s="28">
        <v>0.33</v>
      </c>
      <c r="E24" s="28">
        <v>0</v>
      </c>
      <c r="F24" s="37">
        <f t="shared" si="0"/>
        <v>2.907</v>
      </c>
      <c r="G24" s="87">
        <v>2001</v>
      </c>
      <c r="H24" s="82"/>
      <c r="I24" s="419"/>
      <c r="J24" s="413"/>
      <c r="K24" s="413"/>
      <c r="L24" s="413"/>
    </row>
    <row r="25" spans="1:12" x14ac:dyDescent="0.25">
      <c r="A25" s="490" t="s">
        <v>536</v>
      </c>
      <c r="B25" s="27">
        <v>0.03</v>
      </c>
      <c r="C25" s="28">
        <v>0.61</v>
      </c>
      <c r="D25" s="28">
        <v>0.09</v>
      </c>
      <c r="E25" s="28">
        <v>0</v>
      </c>
      <c r="F25" s="37">
        <f t="shared" si="0"/>
        <v>0.81099999999999994</v>
      </c>
      <c r="G25" s="87">
        <v>2009</v>
      </c>
      <c r="H25" s="82"/>
      <c r="I25" s="419"/>
      <c r="J25" s="413"/>
      <c r="K25" s="413"/>
      <c r="L25" s="413"/>
    </row>
    <row r="26" spans="1:12" x14ac:dyDescent="0.25">
      <c r="A26" s="490" t="s">
        <v>537</v>
      </c>
      <c r="B26" s="27">
        <v>0.91</v>
      </c>
      <c r="C26" s="28">
        <v>0.04</v>
      </c>
      <c r="D26" s="28">
        <v>0</v>
      </c>
      <c r="E26" s="28">
        <v>0</v>
      </c>
      <c r="F26" s="37">
        <f t="shared" si="0"/>
        <v>0.95000000000000007</v>
      </c>
      <c r="G26" s="87">
        <v>2001</v>
      </c>
      <c r="I26" s="419"/>
      <c r="J26" s="413"/>
      <c r="K26" s="413"/>
      <c r="L26" s="413"/>
    </row>
    <row r="27" spans="1:12" x14ac:dyDescent="0.25">
      <c r="A27" s="490" t="s">
        <v>538</v>
      </c>
      <c r="B27" s="27">
        <v>2.14</v>
      </c>
      <c r="C27" s="28">
        <v>4.8600000000000003</v>
      </c>
      <c r="D27" s="28">
        <v>0</v>
      </c>
      <c r="E27" s="28">
        <v>0</v>
      </c>
      <c r="F27" s="37">
        <f t="shared" si="0"/>
        <v>7</v>
      </c>
      <c r="G27" s="87">
        <v>2011</v>
      </c>
      <c r="I27" s="419"/>
      <c r="J27" s="413"/>
      <c r="K27" s="413"/>
      <c r="L27" s="413"/>
    </row>
    <row r="28" spans="1:12" ht="17.25" x14ac:dyDescent="0.25">
      <c r="A28" s="490" t="s">
        <v>770</v>
      </c>
      <c r="B28" s="27">
        <v>0</v>
      </c>
      <c r="C28" s="28">
        <v>11.37</v>
      </c>
      <c r="D28" s="28">
        <v>0.6</v>
      </c>
      <c r="E28" s="28">
        <v>0.41</v>
      </c>
      <c r="F28" s="37">
        <f t="shared" si="0"/>
        <v>12.92</v>
      </c>
      <c r="G28" s="87">
        <v>1981</v>
      </c>
      <c r="I28" s="419"/>
      <c r="J28" s="413"/>
      <c r="K28" s="413"/>
      <c r="L28" s="413"/>
    </row>
    <row r="29" spans="1:12" x14ac:dyDescent="0.25">
      <c r="A29" s="490" t="s">
        <v>754</v>
      </c>
      <c r="B29" s="27">
        <v>8.3000000000000007</v>
      </c>
      <c r="C29" s="28">
        <v>0</v>
      </c>
      <c r="D29" s="28">
        <v>0</v>
      </c>
      <c r="E29" s="28">
        <v>0</v>
      </c>
      <c r="F29" s="37">
        <f t="shared" si="0"/>
        <v>8.3000000000000007</v>
      </c>
      <c r="G29" s="87">
        <v>2013</v>
      </c>
      <c r="I29" s="419"/>
      <c r="J29" s="413"/>
      <c r="K29" s="413"/>
      <c r="L29" s="413"/>
    </row>
    <row r="30" spans="1:12" x14ac:dyDescent="0.25">
      <c r="A30" s="490" t="s">
        <v>559</v>
      </c>
      <c r="B30" s="27">
        <v>0</v>
      </c>
      <c r="C30" s="28">
        <v>3.8</v>
      </c>
      <c r="D30" s="28">
        <v>0.13</v>
      </c>
      <c r="E30" s="28">
        <v>0.43</v>
      </c>
      <c r="F30" s="37">
        <f t="shared" si="0"/>
        <v>4.4769999999999994</v>
      </c>
      <c r="G30" s="87">
        <v>1986</v>
      </c>
      <c r="I30" s="419"/>
      <c r="J30" s="413"/>
      <c r="K30" s="413"/>
      <c r="L30" s="413"/>
    </row>
    <row r="31" spans="1:12" x14ac:dyDescent="0.25">
      <c r="A31" s="490" t="s">
        <v>753</v>
      </c>
      <c r="B31" s="27">
        <v>20.62</v>
      </c>
      <c r="C31" s="28">
        <v>0</v>
      </c>
      <c r="D31" s="28">
        <v>0</v>
      </c>
      <c r="E31" s="28">
        <v>0</v>
      </c>
      <c r="F31" s="37">
        <f t="shared" si="0"/>
        <v>20.62</v>
      </c>
      <c r="G31" s="87">
        <v>2014</v>
      </c>
      <c r="I31" s="419"/>
      <c r="J31" s="413"/>
      <c r="K31" s="413"/>
      <c r="L31" s="413"/>
    </row>
    <row r="32" spans="1:12" ht="17.25" x14ac:dyDescent="0.25">
      <c r="A32" s="497" t="s">
        <v>771</v>
      </c>
      <c r="B32" s="65">
        <v>58.22</v>
      </c>
      <c r="C32" s="66">
        <v>0</v>
      </c>
      <c r="D32" s="66">
        <v>0</v>
      </c>
      <c r="E32" s="66">
        <v>0</v>
      </c>
      <c r="F32" s="67">
        <f t="shared" si="0"/>
        <v>58.22</v>
      </c>
      <c r="G32" s="88">
        <v>2013</v>
      </c>
      <c r="I32" s="419"/>
      <c r="J32" s="413"/>
      <c r="K32" s="413"/>
      <c r="L32" s="413"/>
    </row>
    <row r="33" spans="1:12" s="92" customFormat="1" ht="12.75" thickBot="1" x14ac:dyDescent="0.25">
      <c r="A33" s="89" t="s">
        <v>103</v>
      </c>
      <c r="B33" s="90">
        <f>SUM(B6:B32)</f>
        <v>123.75</v>
      </c>
      <c r="C33" s="90">
        <f>SUM(C6:C32)</f>
        <v>123.22000000000001</v>
      </c>
      <c r="D33" s="90">
        <f>SUM(D6:D32)</f>
        <v>3.12</v>
      </c>
      <c r="E33" s="90">
        <f>SUM(E6:E32)</f>
        <v>0.84</v>
      </c>
      <c r="F33" s="485">
        <f>SUM(F6:F32)</f>
        <v>253.73800000000003</v>
      </c>
      <c r="G33" s="91"/>
      <c r="I33" s="414"/>
      <c r="J33" s="414"/>
      <c r="K33" s="414"/>
      <c r="L33" s="414"/>
    </row>
    <row r="34" spans="1:12" s="92" customFormat="1" ht="12" x14ac:dyDescent="0.2">
      <c r="A34" s="93"/>
      <c r="B34" s="371"/>
      <c r="C34" s="371"/>
      <c r="D34" s="371"/>
      <c r="E34" s="371"/>
      <c r="F34" s="371"/>
      <c r="G34" s="371"/>
    </row>
    <row r="35" spans="1:12" ht="15" customHeight="1" x14ac:dyDescent="0.2">
      <c r="A35" s="372" t="s">
        <v>446</v>
      </c>
      <c r="B35" s="59"/>
      <c r="C35" s="59"/>
      <c r="D35" s="59"/>
      <c r="E35" s="59"/>
      <c r="F35" s="59"/>
      <c r="G35" s="59"/>
    </row>
    <row r="36" spans="1:12" x14ac:dyDescent="0.25">
      <c r="A36" s="59" t="s">
        <v>447</v>
      </c>
      <c r="B36" s="59"/>
      <c r="C36" s="59"/>
      <c r="D36" s="59"/>
      <c r="E36" s="30"/>
      <c r="F36" s="59"/>
      <c r="G36" s="59"/>
    </row>
    <row r="37" spans="1:12" x14ac:dyDescent="0.25">
      <c r="A37" s="59" t="s">
        <v>448</v>
      </c>
      <c r="B37" s="59"/>
      <c r="C37" s="59"/>
      <c r="D37" s="59"/>
      <c r="E37" s="30"/>
      <c r="F37" s="59"/>
      <c r="G37" s="59"/>
    </row>
    <row r="38" spans="1:12" x14ac:dyDescent="0.25">
      <c r="A38" s="59" t="s">
        <v>747</v>
      </c>
      <c r="B38" s="59"/>
      <c r="C38" s="59"/>
      <c r="D38" s="59"/>
      <c r="E38" s="30"/>
      <c r="F38" s="59"/>
      <c r="G38" s="59"/>
    </row>
    <row r="39" spans="1:12" x14ac:dyDescent="0.25">
      <c r="A39" s="358" t="s">
        <v>775</v>
      </c>
      <c r="B39" s="59"/>
      <c r="C39" s="59"/>
      <c r="D39" s="59"/>
      <c r="E39" s="30"/>
      <c r="F39" s="59"/>
      <c r="G39" s="59"/>
    </row>
    <row r="40" spans="1:12" x14ac:dyDescent="0.25">
      <c r="A40" s="59" t="s">
        <v>772</v>
      </c>
      <c r="B40" s="59"/>
      <c r="C40" s="59"/>
      <c r="D40" s="59"/>
      <c r="E40" s="30"/>
      <c r="F40" s="59"/>
      <c r="G40" s="59"/>
    </row>
    <row r="41" spans="1:12" x14ac:dyDescent="0.25">
      <c r="A41" s="59" t="s">
        <v>773</v>
      </c>
      <c r="B41" s="59"/>
      <c r="C41" s="59"/>
      <c r="D41" s="59"/>
      <c r="E41" s="30"/>
      <c r="F41" s="30"/>
      <c r="G41" s="30"/>
    </row>
    <row r="42" spans="1:12" x14ac:dyDescent="0.25">
      <c r="A42" s="59" t="s">
        <v>774</v>
      </c>
      <c r="B42" s="59"/>
      <c r="C42" s="59"/>
      <c r="D42" s="59"/>
      <c r="E42" s="30"/>
      <c r="F42" s="30"/>
      <c r="G42" s="30"/>
    </row>
    <row r="43" spans="1:12" x14ac:dyDescent="0.25">
      <c r="A43" s="59"/>
      <c r="B43" s="59"/>
      <c r="C43" s="59"/>
      <c r="D43" s="59"/>
      <c r="E43" s="30"/>
      <c r="F43" s="30"/>
      <c r="G43" s="30"/>
    </row>
    <row r="44" spans="1:12" x14ac:dyDescent="0.25">
      <c r="A44" s="330" t="s">
        <v>449</v>
      </c>
      <c r="B44" s="59"/>
      <c r="C44" s="59"/>
      <c r="D44" s="59"/>
      <c r="E44" s="30"/>
      <c r="F44" s="30"/>
      <c r="G44" s="30"/>
    </row>
    <row r="45" spans="1:12" ht="13.5" x14ac:dyDescent="0.2">
      <c r="A45" s="335" t="s">
        <v>443</v>
      </c>
      <c r="B45" s="335"/>
      <c r="C45" s="335"/>
      <c r="D45" s="335"/>
      <c r="E45" s="335"/>
      <c r="F45" s="335"/>
      <c r="G45" s="335"/>
      <c r="H45" s="335"/>
    </row>
    <row r="46" spans="1:12" ht="12.75" x14ac:dyDescent="0.2">
      <c r="A46" s="335" t="s">
        <v>444</v>
      </c>
      <c r="B46" s="335"/>
      <c r="C46" s="335"/>
      <c r="D46" s="335"/>
      <c r="E46" s="335"/>
      <c r="F46" s="335"/>
      <c r="G46" s="335"/>
      <c r="H46" s="335"/>
    </row>
    <row r="47" spans="1:12" ht="12.75" x14ac:dyDescent="0.2">
      <c r="A47" s="59" t="s">
        <v>748</v>
      </c>
      <c r="B47" s="335"/>
      <c r="C47" s="335"/>
      <c r="D47" s="335"/>
      <c r="E47" s="335"/>
      <c r="F47" s="335"/>
      <c r="G47" s="335"/>
      <c r="H47" s="335"/>
    </row>
    <row r="48" spans="1:12" ht="12.75" x14ac:dyDescent="0.2">
      <c r="A48" s="358" t="s">
        <v>779</v>
      </c>
      <c r="B48" s="504"/>
      <c r="C48" s="504"/>
      <c r="D48" s="504"/>
      <c r="E48" s="504"/>
      <c r="F48" s="335"/>
      <c r="G48" s="335"/>
      <c r="H48" s="335"/>
    </row>
    <row r="49" spans="1:8" ht="12.75" x14ac:dyDescent="0.2">
      <c r="A49" s="335" t="s">
        <v>776</v>
      </c>
      <c r="B49" s="335"/>
      <c r="C49" s="335"/>
      <c r="D49" s="335"/>
      <c r="E49" s="335"/>
      <c r="F49" s="335"/>
      <c r="G49" s="335"/>
      <c r="H49" s="335"/>
    </row>
    <row r="50" spans="1:8" ht="12.75" x14ac:dyDescent="0.2">
      <c r="A50" s="335" t="s">
        <v>777</v>
      </c>
      <c r="B50" s="335"/>
      <c r="C50" s="335"/>
      <c r="D50" s="335"/>
      <c r="E50" s="335"/>
      <c r="F50" s="335"/>
      <c r="G50" s="335"/>
      <c r="H50" s="335"/>
    </row>
    <row r="51" spans="1:8" x14ac:dyDescent="0.25">
      <c r="A51" s="423" t="s">
        <v>778</v>
      </c>
      <c r="B51" s="30"/>
      <c r="C51" s="30"/>
      <c r="D51" s="30"/>
      <c r="E51" s="30"/>
      <c r="F51" s="30"/>
      <c r="G51" s="30"/>
    </row>
    <row r="52" spans="1:8" x14ac:dyDescent="0.25">
      <c r="B52" s="30"/>
      <c r="C52" s="30"/>
      <c r="D52" s="30"/>
      <c r="E52" s="30"/>
      <c r="F52" s="30"/>
      <c r="G52" s="30"/>
    </row>
    <row r="53" spans="1:8" x14ac:dyDescent="0.25">
      <c r="B53" s="30"/>
      <c r="C53" s="30"/>
      <c r="D53" s="30"/>
      <c r="E53" s="30"/>
      <c r="F53" s="30"/>
      <c r="G53" s="30"/>
    </row>
    <row r="54" spans="1:8" x14ac:dyDescent="0.25">
      <c r="B54" s="30"/>
      <c r="C54" s="30"/>
      <c r="D54" s="30"/>
      <c r="E54" s="30"/>
      <c r="F54" s="30"/>
      <c r="G54" s="30"/>
    </row>
    <row r="55" spans="1:8" x14ac:dyDescent="0.25">
      <c r="B55" s="30"/>
      <c r="C55" s="30"/>
      <c r="D55" s="30"/>
      <c r="E55" s="30"/>
      <c r="F55" s="30"/>
      <c r="G55" s="30"/>
    </row>
    <row r="56" spans="1:8" x14ac:dyDescent="0.25">
      <c r="B56" s="30"/>
      <c r="C56" s="30"/>
      <c r="D56" s="30"/>
      <c r="E56" s="30"/>
      <c r="F56" s="30"/>
      <c r="G56" s="30"/>
    </row>
    <row r="57" spans="1:8" x14ac:dyDescent="0.25">
      <c r="B57" s="30"/>
      <c r="C57" s="30"/>
      <c r="D57" s="30"/>
      <c r="E57" s="30"/>
      <c r="F57" s="30"/>
      <c r="G57" s="30"/>
    </row>
    <row r="58" spans="1:8" x14ac:dyDescent="0.25">
      <c r="B58" s="30"/>
      <c r="C58" s="30"/>
      <c r="D58" s="30"/>
      <c r="E58" s="30"/>
      <c r="F58" s="30"/>
      <c r="G58" s="30"/>
    </row>
    <row r="59" spans="1:8" x14ac:dyDescent="0.25">
      <c r="B59" s="30"/>
      <c r="C59" s="30"/>
      <c r="D59" s="30"/>
      <c r="E59" s="30"/>
      <c r="F59" s="30"/>
      <c r="G59" s="30"/>
    </row>
    <row r="60" spans="1:8" x14ac:dyDescent="0.25">
      <c r="B60" s="30"/>
      <c r="C60" s="30"/>
      <c r="D60" s="30"/>
      <c r="E60" s="30"/>
      <c r="F60" s="30"/>
      <c r="G60" s="30"/>
    </row>
    <row r="61" spans="1:8" x14ac:dyDescent="0.25">
      <c r="B61" s="30"/>
      <c r="C61" s="30"/>
      <c r="D61" s="30"/>
      <c r="E61" s="30"/>
      <c r="F61" s="30"/>
      <c r="G61" s="30"/>
    </row>
    <row r="62" spans="1:8" x14ac:dyDescent="0.25">
      <c r="B62" s="30"/>
      <c r="C62" s="30"/>
      <c r="D62" s="30"/>
      <c r="E62" s="30"/>
      <c r="F62" s="30"/>
      <c r="G62" s="30"/>
    </row>
    <row r="63" spans="1:8" x14ac:dyDescent="0.25">
      <c r="B63" s="30"/>
      <c r="C63" s="30"/>
      <c r="D63" s="30"/>
      <c r="E63" s="30"/>
      <c r="F63" s="30"/>
      <c r="G63" s="30"/>
    </row>
    <row r="64" spans="1:8" x14ac:dyDescent="0.25">
      <c r="B64" s="30"/>
      <c r="C64" s="30"/>
      <c r="D64" s="30"/>
      <c r="E64" s="30"/>
      <c r="F64" s="30"/>
      <c r="G64" s="30"/>
    </row>
    <row r="65" spans="2:7" x14ac:dyDescent="0.25">
      <c r="B65" s="30"/>
      <c r="C65" s="30"/>
      <c r="D65" s="30"/>
      <c r="E65" s="30"/>
      <c r="F65" s="30"/>
      <c r="G65" s="30"/>
    </row>
    <row r="66" spans="2:7" x14ac:dyDescent="0.25">
      <c r="B66" s="30"/>
      <c r="C66" s="30"/>
      <c r="D66" s="30"/>
      <c r="E66" s="30"/>
      <c r="F66" s="30"/>
      <c r="G66" s="30"/>
    </row>
    <row r="67" spans="2:7" x14ac:dyDescent="0.25">
      <c r="B67" s="30"/>
      <c r="C67" s="30"/>
      <c r="D67" s="30"/>
      <c r="E67" s="30"/>
      <c r="F67" s="30"/>
      <c r="G67" s="30"/>
    </row>
    <row r="68" spans="2:7" x14ac:dyDescent="0.25">
      <c r="B68" s="30"/>
      <c r="C68" s="30"/>
      <c r="D68" s="30"/>
      <c r="E68" s="30"/>
      <c r="F68" s="30"/>
      <c r="G68" s="30"/>
    </row>
    <row r="69" spans="2:7" x14ac:dyDescent="0.25">
      <c r="B69" s="30"/>
      <c r="C69" s="30"/>
      <c r="D69" s="30"/>
      <c r="E69" s="30"/>
      <c r="F69" s="30"/>
      <c r="G69" s="30"/>
    </row>
    <row r="70" spans="2:7" x14ac:dyDescent="0.25">
      <c r="B70" s="30"/>
      <c r="C70" s="30"/>
      <c r="D70" s="30"/>
      <c r="E70" s="30"/>
      <c r="F70" s="30"/>
      <c r="G70" s="30"/>
    </row>
    <row r="71" spans="2:7" x14ac:dyDescent="0.25">
      <c r="B71" s="30"/>
      <c r="C71" s="30"/>
      <c r="D71" s="30"/>
      <c r="E71" s="30"/>
      <c r="F71" s="30"/>
      <c r="G71" s="30"/>
    </row>
    <row r="72" spans="2:7" x14ac:dyDescent="0.25">
      <c r="B72" s="30"/>
      <c r="C72" s="30"/>
      <c r="D72" s="30"/>
      <c r="E72" s="30"/>
      <c r="F72" s="30"/>
      <c r="G72" s="30"/>
    </row>
    <row r="73" spans="2:7" x14ac:dyDescent="0.25">
      <c r="B73" s="30"/>
      <c r="C73" s="30"/>
      <c r="D73" s="30"/>
      <c r="E73" s="30"/>
      <c r="F73" s="30"/>
      <c r="G73" s="30"/>
    </row>
    <row r="74" spans="2:7" x14ac:dyDescent="0.25">
      <c r="B74" s="30"/>
      <c r="C74" s="30"/>
      <c r="D74" s="30"/>
      <c r="E74" s="30"/>
      <c r="F74" s="30"/>
      <c r="G74" s="30"/>
    </row>
    <row r="75" spans="2:7" x14ac:dyDescent="0.25">
      <c r="B75" s="30"/>
      <c r="C75" s="30"/>
      <c r="D75" s="30"/>
      <c r="E75" s="30"/>
      <c r="F75" s="30"/>
      <c r="G75" s="30"/>
    </row>
    <row r="76" spans="2:7" x14ac:dyDescent="0.25">
      <c r="B76" s="30"/>
      <c r="C76" s="30"/>
      <c r="D76" s="30"/>
      <c r="E76" s="30"/>
      <c r="F76" s="30"/>
      <c r="G76" s="30"/>
    </row>
    <row r="77" spans="2:7" x14ac:dyDescent="0.25">
      <c r="B77" s="30"/>
      <c r="C77" s="30"/>
      <c r="D77" s="30"/>
      <c r="E77" s="30"/>
      <c r="F77" s="30"/>
      <c r="G77" s="30"/>
    </row>
    <row r="78" spans="2:7" x14ac:dyDescent="0.25">
      <c r="B78" s="30"/>
      <c r="C78" s="30"/>
      <c r="D78" s="30"/>
      <c r="E78" s="30"/>
      <c r="F78" s="30"/>
      <c r="G78" s="30"/>
    </row>
    <row r="79" spans="2:7" x14ac:dyDescent="0.25">
      <c r="B79" s="30"/>
      <c r="C79" s="30"/>
      <c r="D79" s="30"/>
      <c r="E79" s="30"/>
      <c r="F79" s="30"/>
      <c r="G79" s="30"/>
    </row>
    <row r="80" spans="2:7" x14ac:dyDescent="0.25">
      <c r="B80" s="30"/>
      <c r="C80" s="30"/>
      <c r="D80" s="30"/>
      <c r="E80" s="30"/>
      <c r="F80" s="30"/>
      <c r="G80" s="30"/>
    </row>
    <row r="81" spans="2:7" x14ac:dyDescent="0.25">
      <c r="B81" s="30"/>
      <c r="C81" s="30"/>
      <c r="D81" s="30"/>
      <c r="E81" s="30"/>
      <c r="F81" s="30"/>
      <c r="G81" s="30"/>
    </row>
    <row r="82" spans="2:7" x14ac:dyDescent="0.25">
      <c r="B82" s="30"/>
      <c r="C82" s="30"/>
      <c r="D82" s="30"/>
      <c r="E82" s="30"/>
      <c r="F82" s="30"/>
      <c r="G82" s="30"/>
    </row>
    <row r="83" spans="2:7" x14ac:dyDescent="0.25">
      <c r="B83" s="30"/>
      <c r="C83" s="30"/>
      <c r="D83" s="30"/>
      <c r="E83" s="30"/>
      <c r="F83" s="30"/>
      <c r="G83" s="30"/>
    </row>
    <row r="84" spans="2:7" x14ac:dyDescent="0.25">
      <c r="B84" s="30"/>
      <c r="C84" s="30"/>
      <c r="D84" s="30"/>
      <c r="E84" s="30"/>
      <c r="F84" s="30"/>
      <c r="G84" s="30"/>
    </row>
    <row r="85" spans="2:7" x14ac:dyDescent="0.25">
      <c r="B85" s="30"/>
      <c r="C85" s="30"/>
      <c r="D85" s="30"/>
      <c r="E85" s="30"/>
      <c r="F85" s="30"/>
      <c r="G85" s="30"/>
    </row>
    <row r="86" spans="2:7" x14ac:dyDescent="0.25">
      <c r="B86" s="30"/>
      <c r="C86" s="30"/>
      <c r="D86" s="30"/>
      <c r="E86" s="30"/>
      <c r="F86" s="30"/>
      <c r="G86" s="30"/>
    </row>
    <row r="87" spans="2:7" x14ac:dyDescent="0.25">
      <c r="B87" s="30"/>
      <c r="C87" s="30"/>
      <c r="D87" s="30"/>
      <c r="E87" s="30"/>
      <c r="F87" s="30"/>
      <c r="G87" s="30"/>
    </row>
    <row r="88" spans="2:7" x14ac:dyDescent="0.25">
      <c r="B88" s="30"/>
      <c r="C88" s="30"/>
      <c r="D88" s="30"/>
      <c r="E88" s="30"/>
      <c r="F88" s="30"/>
      <c r="G88" s="30"/>
    </row>
    <row r="89" spans="2:7" x14ac:dyDescent="0.25">
      <c r="B89" s="30"/>
      <c r="C89" s="30"/>
      <c r="D89" s="30"/>
      <c r="E89" s="30"/>
      <c r="F89" s="30"/>
      <c r="G89" s="30"/>
    </row>
    <row r="90" spans="2:7" x14ac:dyDescent="0.25">
      <c r="B90" s="30"/>
      <c r="C90" s="30"/>
      <c r="D90" s="30"/>
      <c r="E90" s="30"/>
      <c r="F90" s="30"/>
      <c r="G90" s="30"/>
    </row>
    <row r="91" spans="2:7" x14ac:dyDescent="0.25">
      <c r="B91" s="30"/>
      <c r="C91" s="30"/>
      <c r="D91" s="30"/>
      <c r="E91" s="30"/>
      <c r="F91" s="30"/>
      <c r="G91" s="30"/>
    </row>
    <row r="92" spans="2:7" x14ac:dyDescent="0.25">
      <c r="B92" s="30"/>
      <c r="C92" s="30"/>
      <c r="D92" s="30"/>
      <c r="E92" s="30"/>
      <c r="F92" s="30"/>
      <c r="G92" s="30"/>
    </row>
    <row r="93" spans="2:7" x14ac:dyDescent="0.25">
      <c r="B93" s="30"/>
      <c r="C93" s="30"/>
      <c r="D93" s="30"/>
      <c r="E93" s="30"/>
      <c r="F93" s="30"/>
      <c r="G93" s="30"/>
    </row>
    <row r="94" spans="2:7" x14ac:dyDescent="0.25">
      <c r="B94" s="30"/>
      <c r="C94" s="30"/>
      <c r="D94" s="30"/>
      <c r="E94" s="30"/>
      <c r="F94" s="30"/>
      <c r="G94" s="30"/>
    </row>
    <row r="95" spans="2:7" x14ac:dyDescent="0.25">
      <c r="B95" s="30"/>
      <c r="C95" s="30"/>
      <c r="D95" s="30"/>
      <c r="E95" s="30"/>
      <c r="F95" s="30"/>
      <c r="G95" s="30"/>
    </row>
    <row r="96" spans="2:7" x14ac:dyDescent="0.25">
      <c r="B96" s="30"/>
      <c r="C96" s="30"/>
      <c r="D96" s="30"/>
      <c r="E96" s="30"/>
      <c r="F96" s="30"/>
      <c r="G96" s="30"/>
    </row>
    <row r="97" spans="2:7" x14ac:dyDescent="0.25">
      <c r="B97" s="30"/>
      <c r="C97" s="30"/>
      <c r="D97" s="30"/>
      <c r="E97" s="30"/>
      <c r="F97" s="30"/>
      <c r="G97" s="30"/>
    </row>
    <row r="98" spans="2:7" x14ac:dyDescent="0.25">
      <c r="B98" s="30"/>
      <c r="C98" s="30"/>
      <c r="D98" s="30"/>
      <c r="E98" s="30"/>
      <c r="F98" s="30"/>
      <c r="G98" s="30"/>
    </row>
    <row r="99" spans="2:7" x14ac:dyDescent="0.25">
      <c r="B99" s="30"/>
      <c r="C99" s="30"/>
      <c r="D99" s="30"/>
      <c r="E99" s="30"/>
      <c r="F99" s="30"/>
      <c r="G99" s="30"/>
    </row>
    <row r="100" spans="2:7" x14ac:dyDescent="0.25">
      <c r="B100" s="30"/>
      <c r="C100" s="30"/>
      <c r="D100" s="30"/>
      <c r="E100" s="30"/>
      <c r="F100" s="30"/>
      <c r="G100" s="30"/>
    </row>
    <row r="101" spans="2:7" x14ac:dyDescent="0.25">
      <c r="B101" s="30"/>
      <c r="C101" s="30"/>
      <c r="D101" s="30"/>
      <c r="E101" s="30"/>
      <c r="F101" s="30"/>
      <c r="G101" s="30"/>
    </row>
    <row r="102" spans="2:7" x14ac:dyDescent="0.25">
      <c r="B102" s="30"/>
      <c r="C102" s="30"/>
      <c r="D102" s="30"/>
      <c r="E102" s="30"/>
      <c r="F102" s="30"/>
      <c r="G102" s="30"/>
    </row>
    <row r="103" spans="2:7" x14ac:dyDescent="0.25">
      <c r="B103" s="30"/>
      <c r="C103" s="30"/>
      <c r="D103" s="30"/>
      <c r="E103" s="30"/>
      <c r="F103" s="30"/>
      <c r="G103" s="30"/>
    </row>
    <row r="104" spans="2:7" x14ac:dyDescent="0.25">
      <c r="B104" s="30"/>
      <c r="C104" s="30"/>
      <c r="D104" s="30"/>
      <c r="E104" s="30"/>
      <c r="F104" s="30"/>
      <c r="G104" s="30"/>
    </row>
    <row r="105" spans="2:7" x14ac:dyDescent="0.25">
      <c r="B105" s="30"/>
      <c r="C105" s="30"/>
      <c r="D105" s="30"/>
      <c r="E105" s="30"/>
      <c r="F105" s="30"/>
      <c r="G105" s="30"/>
    </row>
    <row r="106" spans="2:7" x14ac:dyDescent="0.25">
      <c r="B106" s="30"/>
      <c r="C106" s="30"/>
      <c r="D106" s="30"/>
      <c r="E106" s="30"/>
      <c r="F106" s="30"/>
      <c r="G106" s="30"/>
    </row>
    <row r="107" spans="2:7" x14ac:dyDescent="0.25">
      <c r="B107" s="30"/>
      <c r="C107" s="30"/>
      <c r="D107" s="30"/>
      <c r="E107" s="30"/>
      <c r="F107" s="30"/>
      <c r="G107" s="30"/>
    </row>
    <row r="108" spans="2:7" x14ac:dyDescent="0.25">
      <c r="B108" s="30"/>
      <c r="C108" s="30"/>
      <c r="D108" s="30"/>
      <c r="E108" s="30"/>
      <c r="F108" s="30"/>
      <c r="G108" s="30"/>
    </row>
    <row r="109" spans="2:7" x14ac:dyDescent="0.25">
      <c r="B109" s="30"/>
      <c r="C109" s="30"/>
      <c r="D109" s="30"/>
      <c r="E109" s="30"/>
      <c r="F109" s="30"/>
      <c r="G109" s="30"/>
    </row>
    <row r="110" spans="2:7" x14ac:dyDescent="0.25">
      <c r="B110" s="30"/>
      <c r="C110" s="30"/>
      <c r="D110" s="30"/>
      <c r="E110" s="30"/>
      <c r="F110" s="30"/>
      <c r="G110" s="30"/>
    </row>
    <row r="111" spans="2:7" x14ac:dyDescent="0.25">
      <c r="B111" s="30"/>
      <c r="C111" s="30"/>
      <c r="D111" s="30"/>
      <c r="E111" s="30"/>
      <c r="F111" s="30"/>
      <c r="G111" s="30"/>
    </row>
    <row r="112" spans="2:7" x14ac:dyDescent="0.25">
      <c r="B112" s="30"/>
      <c r="C112" s="30"/>
      <c r="D112" s="30"/>
      <c r="E112" s="30"/>
      <c r="F112" s="30"/>
      <c r="G112" s="30"/>
    </row>
    <row r="113" spans="2:7" x14ac:dyDescent="0.25">
      <c r="B113" s="30"/>
      <c r="C113" s="30"/>
      <c r="D113" s="30"/>
      <c r="E113" s="30"/>
      <c r="F113" s="30"/>
      <c r="G113" s="30"/>
    </row>
    <row r="114" spans="2:7" x14ac:dyDescent="0.25">
      <c r="B114" s="30"/>
      <c r="C114" s="30"/>
      <c r="D114" s="30"/>
      <c r="E114" s="30"/>
      <c r="F114" s="30"/>
      <c r="G114" s="30"/>
    </row>
    <row r="115" spans="2:7" x14ac:dyDescent="0.25">
      <c r="B115" s="30"/>
      <c r="C115" s="30"/>
      <c r="D115" s="30"/>
      <c r="E115" s="30"/>
      <c r="F115" s="30"/>
      <c r="G115" s="30"/>
    </row>
    <row r="116" spans="2:7" x14ac:dyDescent="0.25">
      <c r="B116" s="30"/>
      <c r="C116" s="30"/>
      <c r="D116" s="30"/>
      <c r="E116" s="30"/>
      <c r="F116" s="30"/>
      <c r="G116" s="30"/>
    </row>
    <row r="117" spans="2:7" x14ac:dyDescent="0.25">
      <c r="B117" s="30"/>
      <c r="C117" s="30"/>
      <c r="D117" s="30"/>
      <c r="E117" s="30"/>
      <c r="F117" s="30"/>
      <c r="G117" s="30"/>
    </row>
    <row r="118" spans="2:7" x14ac:dyDescent="0.25">
      <c r="B118" s="30"/>
      <c r="C118" s="30"/>
      <c r="D118" s="30"/>
      <c r="E118" s="30"/>
      <c r="F118" s="30"/>
      <c r="G118" s="30"/>
    </row>
    <row r="119" spans="2:7" x14ac:dyDescent="0.25">
      <c r="B119" s="30"/>
      <c r="C119" s="30"/>
      <c r="D119" s="30"/>
      <c r="E119" s="30"/>
      <c r="F119" s="30"/>
      <c r="G119" s="30"/>
    </row>
    <row r="120" spans="2:7" x14ac:dyDescent="0.25">
      <c r="B120" s="30"/>
      <c r="C120" s="30"/>
      <c r="D120" s="30"/>
      <c r="E120" s="30"/>
      <c r="F120" s="30"/>
      <c r="G120" s="30"/>
    </row>
    <row r="121" spans="2:7" x14ac:dyDescent="0.25">
      <c r="B121" s="30"/>
      <c r="C121" s="30"/>
      <c r="D121" s="30"/>
      <c r="E121" s="30"/>
      <c r="F121" s="30"/>
      <c r="G121" s="30"/>
    </row>
    <row r="122" spans="2:7" x14ac:dyDescent="0.25">
      <c r="B122" s="30"/>
      <c r="C122" s="30"/>
      <c r="D122" s="30"/>
      <c r="E122" s="30"/>
      <c r="F122" s="30"/>
      <c r="G122" s="30"/>
    </row>
    <row r="123" spans="2:7" x14ac:dyDescent="0.25">
      <c r="B123" s="30"/>
      <c r="C123" s="30"/>
      <c r="D123" s="30"/>
      <c r="E123" s="30"/>
      <c r="F123" s="30"/>
      <c r="G123" s="30"/>
    </row>
    <row r="124" spans="2:7" x14ac:dyDescent="0.25">
      <c r="B124" s="30"/>
      <c r="C124" s="30"/>
      <c r="D124" s="30"/>
      <c r="E124" s="30"/>
      <c r="F124" s="30"/>
      <c r="G124" s="30"/>
    </row>
    <row r="125" spans="2:7" x14ac:dyDescent="0.25">
      <c r="B125" s="30"/>
      <c r="C125" s="30"/>
      <c r="D125" s="30"/>
      <c r="E125" s="30"/>
      <c r="F125" s="30"/>
      <c r="G125" s="30"/>
    </row>
    <row r="126" spans="2:7" x14ac:dyDescent="0.25">
      <c r="B126" s="30"/>
      <c r="C126" s="30"/>
      <c r="D126" s="30"/>
      <c r="E126" s="30"/>
      <c r="F126" s="30"/>
      <c r="G126" s="30"/>
    </row>
    <row r="127" spans="2:7" x14ac:dyDescent="0.25">
      <c r="B127" s="30"/>
      <c r="C127" s="30"/>
      <c r="D127" s="30"/>
      <c r="E127" s="30"/>
      <c r="F127" s="30"/>
      <c r="G127" s="30"/>
    </row>
    <row r="128" spans="2:7" x14ac:dyDescent="0.25">
      <c r="B128" s="30"/>
      <c r="C128" s="30"/>
      <c r="D128" s="30"/>
      <c r="E128" s="30"/>
      <c r="F128" s="30"/>
      <c r="G128" s="30"/>
    </row>
    <row r="129" spans="2:7" x14ac:dyDescent="0.25">
      <c r="B129" s="30"/>
      <c r="C129" s="30"/>
      <c r="D129" s="30"/>
      <c r="E129" s="30"/>
      <c r="F129" s="30"/>
      <c r="G129" s="30"/>
    </row>
    <row r="130" spans="2:7" x14ac:dyDescent="0.25">
      <c r="B130" s="30"/>
      <c r="C130" s="30"/>
      <c r="D130" s="30"/>
      <c r="E130" s="30"/>
      <c r="F130" s="30"/>
      <c r="G130" s="30"/>
    </row>
    <row r="131" spans="2:7" x14ac:dyDescent="0.25">
      <c r="B131" s="30"/>
      <c r="C131" s="30"/>
      <c r="D131" s="30"/>
      <c r="E131" s="30"/>
      <c r="F131" s="30"/>
      <c r="G131" s="30"/>
    </row>
    <row r="132" spans="2:7" x14ac:dyDescent="0.25">
      <c r="B132" s="30"/>
      <c r="C132" s="30"/>
      <c r="D132" s="30"/>
      <c r="E132" s="30"/>
      <c r="F132" s="30"/>
      <c r="G132" s="30"/>
    </row>
    <row r="133" spans="2:7" x14ac:dyDescent="0.25">
      <c r="B133" s="30"/>
      <c r="C133" s="30"/>
      <c r="D133" s="30"/>
      <c r="E133" s="30"/>
      <c r="F133" s="30"/>
      <c r="G133" s="30"/>
    </row>
    <row r="134" spans="2:7" x14ac:dyDescent="0.25">
      <c r="B134" s="30"/>
      <c r="C134" s="30"/>
      <c r="D134" s="30"/>
      <c r="E134" s="30"/>
      <c r="F134" s="30"/>
      <c r="G134" s="30"/>
    </row>
    <row r="135" spans="2:7" x14ac:dyDescent="0.25">
      <c r="B135" s="30"/>
      <c r="C135" s="30"/>
      <c r="D135" s="30"/>
      <c r="E135" s="30"/>
      <c r="F135" s="30"/>
      <c r="G135" s="30"/>
    </row>
    <row r="136" spans="2:7" x14ac:dyDescent="0.25">
      <c r="B136" s="30"/>
      <c r="C136" s="30"/>
      <c r="D136" s="30"/>
      <c r="E136" s="30"/>
      <c r="F136" s="30"/>
      <c r="G136" s="30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omt dokument" ma:contentTypeID="0x0101007C0D585133FC4D8CA5D6A9B98E57C6770092D89F0B18B3EE48B6BCD248A311EA8D" ma:contentTypeVersion="5" ma:contentTypeDescription="" ma:contentTypeScope="" ma:versionID="0233e8d8bf08b844cf58f34ed73ed48a">
  <xsd:schema xmlns:xsd="http://www.w3.org/2001/XMLSchema" xmlns:p="http://schemas.microsoft.com/office/2006/metadata/properties" targetNamespace="http://schemas.microsoft.com/office/2006/metadata/properties" ma:root="true" ma:fieldsID="327597e5059cfd4f18ebbe5bebbcfa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Overskrif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FE03AB-85A1-45A2-AE0D-B7103A9FF3AC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33A6422-38B4-46D0-8FEA-3872B8B6E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307167E-DAD1-462F-A93E-B9E043F1D4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13</vt:i4>
      </vt:variant>
    </vt:vector>
  </HeadingPairs>
  <TitlesOfParts>
    <vt:vector size="26" baseType="lpstr">
      <vt:lpstr>Innledning</vt:lpstr>
      <vt:lpstr>Totale ressurser  per område</vt:lpstr>
      <vt:lpstr>Totale ressurser pr res.kat</vt:lpstr>
      <vt:lpstr>Feltoversikt</vt:lpstr>
      <vt:lpstr>Produsert mengde</vt:lpstr>
      <vt:lpstr>Reserver RK 1,2 og 3 </vt:lpstr>
      <vt:lpstr>Reserver RK 3F - Funn</vt:lpstr>
      <vt:lpstr>Funn RK 4F</vt:lpstr>
      <vt:lpstr>Funn RK 5F</vt:lpstr>
      <vt:lpstr>Funn RK 7F</vt:lpstr>
      <vt:lpstr>Funn i felt og funn</vt:lpstr>
      <vt:lpstr>Tilstedeværende</vt:lpstr>
      <vt:lpstr>UNFC</vt:lpstr>
      <vt:lpstr>Feltoversikt!Utskriftsområde</vt:lpstr>
      <vt:lpstr>'Funn i felt og funn'!Utskriftsområde</vt:lpstr>
      <vt:lpstr>'Funn RK 4F'!Utskriftsområde</vt:lpstr>
      <vt:lpstr>'Funn RK 5F'!Utskriftsområde</vt:lpstr>
      <vt:lpstr>'Funn RK 7F'!Utskriftsområde</vt:lpstr>
      <vt:lpstr>Innledning!Utskriftsområde</vt:lpstr>
      <vt:lpstr>'Produsert mengde'!Utskriftsområde</vt:lpstr>
      <vt:lpstr>'Totale ressurser  per område'!Utskriftsområde</vt:lpstr>
      <vt:lpstr>Feltoversikt!Utskriftstitler</vt:lpstr>
      <vt:lpstr>'Funn i felt og funn'!Utskriftstitler</vt:lpstr>
      <vt:lpstr>'Produsert mengde'!Utskriftstitler</vt:lpstr>
      <vt:lpstr>'Reserver RK 1,2 og 3 '!Utskriftstitler</vt:lpstr>
      <vt:lpstr>Tilstedeværende!Utskriftstitler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Rovik Inger Margrethe</cp:lastModifiedBy>
  <cp:lastPrinted>2018-04-11T06:15:50Z</cp:lastPrinted>
  <dcterms:created xsi:type="dcterms:W3CDTF">2011-02-17T09:00:03Z</dcterms:created>
  <dcterms:modified xsi:type="dcterms:W3CDTF">2018-05-09T09:26:39Z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0x0101007C0D585133FC4D8CA5D6A9B98E57C6770092D89F0B18B3EE48B6BCD248A311EA8D</vt:lpwstr>
  </property>
</Properties>
</file>