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v\Downloads\"/>
    </mc:Choice>
  </mc:AlternateContent>
  <xr:revisionPtr revIDLastSave="0" documentId="8_{B685D7B9-0910-44AA-AB35-BBEE51001848}" xr6:coauthVersionLast="31" xr6:coauthVersionMax="31" xr10:uidLastSave="{00000000-0000-0000-0000-000000000000}"/>
  <bookViews>
    <workbookView xWindow="0" yWindow="0" windowWidth="28800" windowHeight="11625" tabRatio="831" xr2:uid="{00000000-000D-0000-FFFF-FFFF00000000}"/>
  </bookViews>
  <sheets>
    <sheet name="Innledning" sheetId="15" r:id="rId1"/>
    <sheet name="Totale ressurser  per område" sheetId="10" r:id="rId2"/>
    <sheet name="Totale ressurser pr res.kat" sheetId="1" r:id="rId3"/>
    <sheet name="Feltoversikt" sheetId="13" r:id="rId4"/>
    <sheet name="Produsert mengde" sheetId="2" r:id="rId5"/>
    <sheet name="Reserver RK 1,2 og 3 " sheetId="3" r:id="rId6"/>
    <sheet name="Reserver RK 2F - Funn" sheetId="18" r:id="rId7"/>
    <sheet name="Reserver RK 3F og 3A - Funn" sheetId="16" r:id="rId8"/>
    <sheet name="Funn RK 4F" sheetId="9" r:id="rId9"/>
    <sheet name="Funn RK 5F" sheetId="6" r:id="rId10"/>
    <sheet name="Funn RK 7F" sheetId="8" r:id="rId11"/>
    <sheet name="Funn i felt og funn" sheetId="14" r:id="rId12"/>
    <sheet name="Tilstedeværende" sheetId="12" r:id="rId13"/>
    <sheet name="UNFC" sheetId="17" r:id="rId14"/>
  </sheets>
  <definedNames>
    <definedName name="_xlnm.Print_Area" localSheetId="3">Feltoversikt!$A$1:$F$132</definedName>
    <definedName name="_xlnm.Print_Area" localSheetId="11">'Funn i felt og funn'!$A$1:$E$165</definedName>
    <definedName name="_xlnm.Print_Area" localSheetId="8">'Funn RK 4F'!$A$1:$G$56</definedName>
    <definedName name="_xlnm.Print_Area" localSheetId="9">'Funn RK 5F'!$A$1:$H$52</definedName>
    <definedName name="_xlnm.Print_Area" localSheetId="10">'Funn RK 7F'!$A$1:$G$50</definedName>
    <definedName name="_xlnm.Print_Area" localSheetId="0">Innledning!$A$1:$J$42</definedName>
    <definedName name="_xlnm.Print_Area" localSheetId="4">'Produsert mengde'!$B$1:$K$138</definedName>
    <definedName name="_xlnm.Print_Area" localSheetId="1">'Totale ressurser  per område'!$A$1:$L$46</definedName>
    <definedName name="_xlnm.Print_Titles" localSheetId="3">Feltoversikt!$4:$5</definedName>
    <definedName name="_xlnm.Print_Titles" localSheetId="11">'Funn i felt og funn'!$2:$2</definedName>
    <definedName name="_xlnm.Print_Titles" localSheetId="4">'Produsert mengde'!$4:$5</definedName>
    <definedName name="_xlnm.Print_Titles" localSheetId="5">'Reserver RK 1,2 og 3 '!$2:$4</definedName>
    <definedName name="_xlnm.Print_Titles" localSheetId="12">Tilstedeværende!$5:$5</definedName>
  </definedNames>
  <calcPr calcId="179017"/>
</workbook>
</file>

<file path=xl/calcChain.xml><?xml version="1.0" encoding="utf-8"?>
<calcChain xmlns="http://schemas.openxmlformats.org/spreadsheetml/2006/main">
  <c r="F118" i="2" l="1"/>
  <c r="E118" i="2"/>
  <c r="D118" i="2"/>
  <c r="C118" i="2"/>
  <c r="F5" i="18" l="1"/>
  <c r="E5" i="18"/>
  <c r="D5" i="18"/>
  <c r="C5" i="18"/>
  <c r="B5" i="18"/>
  <c r="L8" i="17" l="1"/>
  <c r="K8" i="17"/>
  <c r="J8" i="17"/>
  <c r="I8" i="17"/>
  <c r="F11" i="17"/>
  <c r="M8" i="17" s="1"/>
  <c r="L9" i="17" l="1"/>
  <c r="L7" i="17"/>
  <c r="L6" i="17"/>
  <c r="L5" i="17"/>
  <c r="K9" i="17"/>
  <c r="K7" i="17"/>
  <c r="K6" i="17"/>
  <c r="K5" i="17"/>
  <c r="J7" i="17"/>
  <c r="J6" i="17"/>
  <c r="J5" i="17"/>
  <c r="I9" i="17"/>
  <c r="I7" i="17"/>
  <c r="I6" i="17"/>
  <c r="I5" i="17"/>
  <c r="F13" i="17"/>
  <c r="M9" i="17" s="1"/>
  <c r="F10" i="17"/>
  <c r="F9" i="17"/>
  <c r="F8" i="17"/>
  <c r="M6" i="17" s="1"/>
  <c r="F7" i="17"/>
  <c r="F6" i="17"/>
  <c r="F5" i="17"/>
  <c r="M7" i="17" l="1"/>
  <c r="M5" i="17"/>
  <c r="E37" i="8" l="1"/>
  <c r="D37" i="8"/>
  <c r="C37" i="8"/>
  <c r="B37" i="8"/>
  <c r="F37" i="8" l="1"/>
  <c r="E28" i="9" l="1"/>
  <c r="E6" i="16" l="1"/>
  <c r="D6" i="16"/>
  <c r="C6" i="16"/>
  <c r="B6" i="16"/>
  <c r="F6" i="16" l="1"/>
  <c r="F102" i="3" l="1"/>
  <c r="B102" i="3"/>
  <c r="C102" i="3"/>
  <c r="D102" i="3"/>
  <c r="E102" i="3"/>
  <c r="E36" i="6" l="1"/>
  <c r="D36" i="6"/>
  <c r="C36" i="6"/>
  <c r="B36" i="6"/>
  <c r="B127" i="12" l="1"/>
  <c r="C127" i="12"/>
  <c r="D127" i="12"/>
  <c r="E127" i="12"/>
  <c r="F36" i="6" l="1"/>
  <c r="F32" i="2"/>
  <c r="E32" i="2"/>
  <c r="D32" i="2"/>
  <c r="C32" i="2"/>
  <c r="G118" i="2" l="1"/>
  <c r="M22" i="1" l="1"/>
  <c r="M21" i="1"/>
  <c r="M20" i="1"/>
  <c r="D28" i="9" l="1"/>
  <c r="C28" i="9"/>
  <c r="B28" i="9"/>
  <c r="K36" i="10" l="1"/>
  <c r="K35" i="10"/>
  <c r="K34" i="10"/>
  <c r="K33" i="10"/>
  <c r="K32" i="10"/>
  <c r="K28" i="10"/>
  <c r="K27" i="10"/>
  <c r="K26" i="10"/>
  <c r="K25" i="10"/>
  <c r="K24" i="10"/>
  <c r="K20" i="10"/>
  <c r="K19" i="10"/>
  <c r="K18" i="10"/>
  <c r="K17" i="10"/>
  <c r="K16" i="10"/>
  <c r="K12" i="10"/>
  <c r="K11" i="10"/>
  <c r="K10" i="10"/>
  <c r="K9" i="10"/>
  <c r="K8" i="10"/>
  <c r="K7" i="10"/>
  <c r="F12" i="10" l="1"/>
  <c r="F11" i="10"/>
  <c r="F10" i="10"/>
  <c r="F9" i="10"/>
  <c r="F8" i="10"/>
  <c r="F7" i="10"/>
  <c r="M24" i="1"/>
  <c r="M23" i="1"/>
  <c r="M17" i="1"/>
  <c r="M16" i="1"/>
  <c r="M15" i="1"/>
  <c r="M14" i="1"/>
  <c r="M12" i="1"/>
  <c r="M11" i="1"/>
  <c r="M10" i="1"/>
  <c r="M9" i="1"/>
  <c r="L23" i="1"/>
  <c r="K23" i="1"/>
  <c r="J23" i="1"/>
  <c r="I23" i="1"/>
  <c r="L18" i="1"/>
  <c r="K18" i="1"/>
  <c r="J18" i="1"/>
  <c r="I18" i="1"/>
  <c r="L13" i="1"/>
  <c r="K13" i="1"/>
  <c r="J13" i="1"/>
  <c r="I13" i="1"/>
  <c r="H22" i="1"/>
  <c r="H21" i="1"/>
  <c r="H20" i="1"/>
  <c r="H23" i="1" l="1"/>
  <c r="F13" i="10"/>
  <c r="I25" i="1"/>
  <c r="I26" i="1" s="1"/>
  <c r="J25" i="1"/>
  <c r="J26" i="1" s="1"/>
  <c r="K25" i="1"/>
  <c r="K26" i="1" s="1"/>
  <c r="L25" i="1"/>
  <c r="L26" i="1" s="1"/>
  <c r="M18" i="1"/>
  <c r="M13" i="1"/>
  <c r="M25" i="1" l="1"/>
  <c r="M26" i="1" s="1"/>
  <c r="F28" i="9" l="1"/>
  <c r="K37" i="10" l="1"/>
  <c r="J37" i="10"/>
  <c r="I37" i="10"/>
  <c r="H37" i="10"/>
  <c r="G37" i="10"/>
  <c r="E37" i="10"/>
  <c r="D37" i="10"/>
  <c r="C37" i="10"/>
  <c r="B37" i="10"/>
  <c r="F36" i="10"/>
  <c r="F35" i="10"/>
  <c r="F34" i="10"/>
  <c r="F33" i="10"/>
  <c r="F32" i="10"/>
  <c r="K29" i="10"/>
  <c r="J29" i="10"/>
  <c r="I29" i="10"/>
  <c r="H29" i="10"/>
  <c r="G29" i="10"/>
  <c r="E29" i="10"/>
  <c r="D29" i="10"/>
  <c r="C29" i="10"/>
  <c r="B29" i="10"/>
  <c r="F28" i="10"/>
  <c r="F27" i="10"/>
  <c r="F26" i="10"/>
  <c r="F25" i="10"/>
  <c r="F24" i="10"/>
  <c r="K21" i="10"/>
  <c r="J21" i="10"/>
  <c r="I21" i="10"/>
  <c r="H21" i="10"/>
  <c r="G21" i="10"/>
  <c r="E21" i="10"/>
  <c r="D21" i="10"/>
  <c r="C21" i="10"/>
  <c r="B21" i="10"/>
  <c r="F20" i="10"/>
  <c r="F19" i="10"/>
  <c r="F18" i="10"/>
  <c r="F17" i="10"/>
  <c r="F16" i="10"/>
  <c r="K13" i="10"/>
  <c r="J13" i="10"/>
  <c r="I13" i="10"/>
  <c r="H13" i="10"/>
  <c r="G13" i="10"/>
  <c r="E13" i="10"/>
  <c r="D13" i="10"/>
  <c r="C13" i="10"/>
  <c r="B13" i="10"/>
  <c r="F29" i="10" l="1"/>
  <c r="F21" i="10"/>
  <c r="F37" i="10"/>
  <c r="J102" i="3" l="1"/>
  <c r="I102" i="3"/>
  <c r="H102" i="3"/>
  <c r="G102" i="3"/>
  <c r="F119" i="2"/>
  <c r="E119" i="2"/>
  <c r="D119" i="2"/>
  <c r="C119" i="2"/>
  <c r="G32" i="2" l="1"/>
  <c r="K102" i="3"/>
  <c r="G119" i="2" l="1"/>
  <c r="H24" i="1"/>
  <c r="G23" i="1"/>
  <c r="F23" i="1"/>
  <c r="E23" i="1"/>
  <c r="D23" i="1"/>
  <c r="G18" i="1"/>
  <c r="F18" i="1"/>
  <c r="E18" i="1"/>
  <c r="D18" i="1"/>
  <c r="H17" i="1"/>
  <c r="H16" i="1"/>
  <c r="H15" i="1"/>
  <c r="H14" i="1"/>
  <c r="G13" i="1"/>
  <c r="F13" i="1"/>
  <c r="E13" i="1"/>
  <c r="D13" i="1"/>
  <c r="H12" i="1"/>
  <c r="H11" i="1"/>
  <c r="H10" i="1"/>
  <c r="H9" i="1"/>
  <c r="H18" i="1" l="1"/>
  <c r="H13" i="1"/>
  <c r="E25" i="1"/>
  <c r="G25" i="1"/>
  <c r="D25" i="1"/>
  <c r="F25" i="1"/>
  <c r="H25" i="1" l="1"/>
  <c r="D26" i="1"/>
  <c r="F26" i="1"/>
  <c r="G26" i="1"/>
  <c r="E26" i="1"/>
  <c r="H26" i="1" l="1"/>
</calcChain>
</file>

<file path=xl/sharedStrings.xml><?xml version="1.0" encoding="utf-8"?>
<sst xmlns="http://schemas.openxmlformats.org/spreadsheetml/2006/main" count="1471" uniqueCount="799">
  <si>
    <t>Olje</t>
  </si>
  <si>
    <t>Gass</t>
  </si>
  <si>
    <t>NGL</t>
  </si>
  <si>
    <t>Sum o.e</t>
  </si>
  <si>
    <t>mill tonn</t>
  </si>
  <si>
    <t>3*</t>
  </si>
  <si>
    <t>7F</t>
  </si>
  <si>
    <t>7A</t>
  </si>
  <si>
    <t>8 og 9</t>
  </si>
  <si>
    <t>Felt</t>
  </si>
  <si>
    <t>Kondensat</t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</si>
  <si>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</si>
  <si>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</si>
  <si>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</si>
  <si>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</si>
  <si>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</si>
  <si>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</si>
  <si>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</si>
  <si>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</si>
  <si>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</si>
  <si>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</si>
  <si>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</si>
  <si>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</si>
  <si>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</si>
  <si>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</si>
  <si>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</si>
  <si>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</si>
  <si>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</si>
  <si>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</si>
  <si>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</si>
  <si>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</si>
  <si>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</si>
  <si>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</si>
  <si>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</si>
  <si>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</si>
  <si>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</si>
  <si>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</si>
  <si>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</si>
  <si>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</si>
  <si>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GRANE</t>
  </si>
  <si>
    <t>GULLFAKS</t>
  </si>
  <si>
    <t>GULLFAKS SØR</t>
  </si>
  <si>
    <t>GUNGNE</t>
  </si>
  <si>
    <t>GYDA</t>
  </si>
  <si>
    <t>HEIMDAL</t>
  </si>
  <si>
    <t>HOD</t>
  </si>
  <si>
    <t>KRISTIN</t>
  </si>
  <si>
    <t>KVITEBJØRN</t>
  </si>
  <si>
    <t>MIKKEL</t>
  </si>
  <si>
    <t>MORVIN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</si>
  <si>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</si>
  <si>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</si>
  <si>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</si>
  <si>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</si>
  <si>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</si>
  <si>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</si>
  <si>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</si>
  <si>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</si>
  <si>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</si>
  <si>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</si>
  <si>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</si>
  <si>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</si>
  <si>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</si>
  <si>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</si>
  <si>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</si>
  <si>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</si>
  <si>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</si>
  <si>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</si>
  <si>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</si>
  <si>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TORDIS</t>
  </si>
  <si>
    <t>TUNE</t>
  </si>
  <si>
    <t>TYRIHANS</t>
  </si>
  <si>
    <t>ULA</t>
  </si>
  <si>
    <t>URD</t>
  </si>
  <si>
    <t>VALE</t>
  </si>
  <si>
    <t>VALHALL</t>
  </si>
  <si>
    <t>VEGA</t>
  </si>
  <si>
    <t>VESLEFRIKK</t>
  </si>
  <si>
    <t>VIGDIS</t>
  </si>
  <si>
    <t>VILJE</t>
  </si>
  <si>
    <t>VISUND</t>
  </si>
  <si>
    <t>VOLUND</t>
  </si>
  <si>
    <t>YME</t>
  </si>
  <si>
    <t>ÅSGARD</t>
  </si>
  <si>
    <t>HEIDRUN</t>
  </si>
  <si>
    <t>SLEIPNER VEST</t>
  </si>
  <si>
    <t>SLEIPNER ØST</t>
  </si>
  <si>
    <t>TROLL</t>
  </si>
  <si>
    <t>TRYM</t>
  </si>
  <si>
    <t>SUM</t>
  </si>
  <si>
    <t>Totalt</t>
  </si>
  <si>
    <t>15/3-9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</si>
  <si>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</si>
  <si>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</si>
  <si>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</si>
  <si>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</si>
  <si>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</si>
  <si>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</si>
  <si>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</si>
  <si>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</si>
  <si>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</si>
  <si>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</si>
  <si>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</si>
  <si>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</si>
  <si>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</si>
  <si>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</si>
  <si>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</si>
  <si>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</si>
  <si>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GOLIAT</t>
  </si>
  <si>
    <t>GUDRUN</t>
  </si>
  <si>
    <t>MARULK</t>
  </si>
  <si>
    <t>SKARV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</si>
  <si>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</si>
  <si>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</si>
  <si>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</si>
  <si>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159 B</t>
  </si>
  <si>
    <t>001</t>
  </si>
  <si>
    <t>A/S Norske Shell</t>
  </si>
  <si>
    <t>093</t>
  </si>
  <si>
    <t>ConocoPhillips Skandinavia AS</t>
  </si>
  <si>
    <t>018</t>
  </si>
  <si>
    <t>090</t>
  </si>
  <si>
    <t>025</t>
  </si>
  <si>
    <t>050</t>
  </si>
  <si>
    <t>046</t>
  </si>
  <si>
    <t>019 B</t>
  </si>
  <si>
    <t>033</t>
  </si>
  <si>
    <t>HALTENBANKEN VEST</t>
  </si>
  <si>
    <t>134 B</t>
  </si>
  <si>
    <t>038 C</t>
  </si>
  <si>
    <t>072</t>
  </si>
  <si>
    <t xml:space="preserve">SKARV </t>
  </si>
  <si>
    <t>Total E&amp;P Norge AS</t>
  </si>
  <si>
    <t>037</t>
  </si>
  <si>
    <t>065</t>
  </si>
  <si>
    <t>089</t>
  </si>
  <si>
    <t>019</t>
  </si>
  <si>
    <t>036</t>
  </si>
  <si>
    <t>052</t>
  </si>
  <si>
    <t>036 D</t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</si>
  <si>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</si>
  <si>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</si>
  <si>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 xml:space="preserve">Kond.
</t>
    </r>
    <r>
      <rPr>
        <i/>
        <sz val="9"/>
        <rFont val="Arial"/>
        <family val="2"/>
      </rPr>
      <t>Condensate</t>
    </r>
  </si>
  <si>
    <r>
      <t xml:space="preserve">mill Sm3
</t>
    </r>
    <r>
      <rPr>
        <i/>
        <sz val="9"/>
        <rFont val="Arial"/>
        <family val="2"/>
      </rPr>
      <t>mill Sm3</t>
    </r>
  </si>
  <si>
    <r>
      <t xml:space="preserve">mrd Sm3
</t>
    </r>
    <r>
      <rPr>
        <i/>
        <sz val="9"/>
        <rFont val="Arial"/>
        <family val="2"/>
      </rPr>
      <t>bill Sm3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</si>
  <si>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</si>
  <si>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</si>
  <si>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</si>
  <si>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</si>
  <si>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</si>
  <si>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</si>
  <si>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</si>
  <si>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</si>
  <si>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</si>
  <si>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</si>
  <si>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</si>
  <si>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</si>
  <si>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</si>
  <si>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</si>
  <si>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</si>
  <si>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</si>
  <si>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</si>
  <si>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t>6507/3-5 S</t>
  </si>
  <si>
    <t>Alve</t>
  </si>
  <si>
    <t>24/6-4 Alvheim</t>
  </si>
  <si>
    <t>Alvheim</t>
  </si>
  <si>
    <t>25/4-10 S</t>
  </si>
  <si>
    <t>25/4-7 Alvheim</t>
  </si>
  <si>
    <t>Balder</t>
  </si>
  <si>
    <t>25/8-10 S Ringhorne</t>
  </si>
  <si>
    <t>25/8-11 Ringhorne</t>
  </si>
  <si>
    <t>25/8-C-20</t>
  </si>
  <si>
    <t>31/4-11</t>
  </si>
  <si>
    <t>Brage</t>
  </si>
  <si>
    <t>31/4-A-1-A</t>
  </si>
  <si>
    <t>31/4-A-30 B</t>
  </si>
  <si>
    <t>2/7-8</t>
  </si>
  <si>
    <t>Eldfisk</t>
  </si>
  <si>
    <t>Fram</t>
  </si>
  <si>
    <t>35/11-7</t>
  </si>
  <si>
    <t>35/11-8 S</t>
  </si>
  <si>
    <t>35/11-B-23-H</t>
  </si>
  <si>
    <t>15/12-19</t>
  </si>
  <si>
    <t>Gaupe</t>
  </si>
  <si>
    <t>34/8-12 S</t>
  </si>
  <si>
    <t>Gimle</t>
  </si>
  <si>
    <t>35/9-2</t>
  </si>
  <si>
    <t>Gjøa</t>
  </si>
  <si>
    <t>36/7-1</t>
  </si>
  <si>
    <t>Goliat</t>
  </si>
  <si>
    <t>7122/7-4 S Klappmys</t>
  </si>
  <si>
    <t>34/10-34 Gullfaks Vest</t>
  </si>
  <si>
    <t>Gullfaks</t>
  </si>
  <si>
    <t>34/10-45 B</t>
  </si>
  <si>
    <t>34/10-45 S</t>
  </si>
  <si>
    <t>34/10-46 A</t>
  </si>
  <si>
    <t>33/12-8 A Skinfaks</t>
  </si>
  <si>
    <t>Gullfaks Sør</t>
  </si>
  <si>
    <t>34/10-17 Rimfaks</t>
  </si>
  <si>
    <t>34/10-37 Gullveig</t>
  </si>
  <si>
    <t>34/10-43 S</t>
  </si>
  <si>
    <t>34/10-47 S Gulltopp</t>
  </si>
  <si>
    <t>34/10-49 S Alun</t>
  </si>
  <si>
    <t>34/10-49 S Epidot</t>
  </si>
  <si>
    <t>34/10-K-2 H Gullveig</t>
  </si>
  <si>
    <t>15/9-20 S</t>
  </si>
  <si>
    <t>Gungne</t>
  </si>
  <si>
    <t>2/1-9 Gyda Sør</t>
  </si>
  <si>
    <t>Gyda</t>
  </si>
  <si>
    <t>6507/8-4 Heidrun Nord</t>
  </si>
  <si>
    <t>Heidrun</t>
  </si>
  <si>
    <t>2/11-10 S</t>
  </si>
  <si>
    <t>Hod</t>
  </si>
  <si>
    <t>25/7-3 Jotun</t>
  </si>
  <si>
    <t>Jotun</t>
  </si>
  <si>
    <t>25/8-8 S Jotun</t>
  </si>
  <si>
    <t>6407/7-6</t>
  </si>
  <si>
    <t>Njord</t>
  </si>
  <si>
    <t>6407/7-7S</t>
  </si>
  <si>
    <t>6608/10-4</t>
  </si>
  <si>
    <t>Norne</t>
  </si>
  <si>
    <t>30/6-15 Oseberg Vest</t>
  </si>
  <si>
    <t>Oseberg</t>
  </si>
  <si>
    <t>30/6-17</t>
  </si>
  <si>
    <t>30/6-27</t>
  </si>
  <si>
    <t>30/6-9</t>
  </si>
  <si>
    <t>30/9-19</t>
  </si>
  <si>
    <t>30/9-10 Oseberg Sør</t>
  </si>
  <si>
    <t>Oseberg Sør</t>
  </si>
  <si>
    <t>30/9-13 S Oseberg Sør</t>
  </si>
  <si>
    <t>30/9-15 Oseberg Sør</t>
  </si>
  <si>
    <t>30/9-16 K Oseberg Sør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</si>
  <si>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</si>
  <si>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</si>
  <si>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</si>
  <si>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</si>
  <si>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</si>
  <si>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</si>
  <si>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Oseberg Øst</t>
  </si>
  <si>
    <t>30/6-19 Beta Sadel</t>
  </si>
  <si>
    <t>16/7-7 S</t>
  </si>
  <si>
    <t>Sigyn</t>
  </si>
  <si>
    <t>6507/3-3 Idun</t>
  </si>
  <si>
    <t>Skarv</t>
  </si>
  <si>
    <t>25/5-4 Byggve</t>
  </si>
  <si>
    <t>Skirne</t>
  </si>
  <si>
    <t>15/9-B-1</t>
  </si>
  <si>
    <t>Sleipner Vest</t>
  </si>
  <si>
    <t>15/9-17 Loke</t>
  </si>
  <si>
    <t>Sleipner Øst</t>
  </si>
  <si>
    <t>Snøhvit</t>
  </si>
  <si>
    <t>34/7-21 Borg</t>
  </si>
  <si>
    <t>Tordis</t>
  </si>
  <si>
    <t>34/7-22 Tordis Øst</t>
  </si>
  <si>
    <t>34/7-25 S</t>
  </si>
  <si>
    <t>6407/1-3 Tyrihans Nord</t>
  </si>
  <si>
    <t>Tyrihans</t>
  </si>
  <si>
    <t>Urd</t>
  </si>
  <si>
    <t>6608/10-8 Stær</t>
  </si>
  <si>
    <t>6608/10-9 Lerke</t>
  </si>
  <si>
    <t>15/12-20 S</t>
  </si>
  <si>
    <t>Varg</t>
  </si>
  <si>
    <t>35/8-2 Vega</t>
  </si>
  <si>
    <t>Vega</t>
  </si>
  <si>
    <t>30/3-6 S</t>
  </si>
  <si>
    <t>Veslefrikk</t>
  </si>
  <si>
    <t>30/3-7 A</t>
  </si>
  <si>
    <t>30/3-7 B</t>
  </si>
  <si>
    <t>30/3-7 S</t>
  </si>
  <si>
    <t>34/7-23 S</t>
  </si>
  <si>
    <t>Vigdis</t>
  </si>
  <si>
    <t>34/7-34</t>
  </si>
  <si>
    <t>34/8-4 S</t>
  </si>
  <si>
    <t>Visund</t>
  </si>
  <si>
    <t>9/2-3</t>
  </si>
  <si>
    <t>Yme</t>
  </si>
  <si>
    <t>9/2-6 S</t>
  </si>
  <si>
    <t>9/2-7 S</t>
  </si>
  <si>
    <t>9/2-9 S</t>
  </si>
  <si>
    <t>Åsgard</t>
  </si>
  <si>
    <t>25/11-25 S Svalin</t>
  </si>
  <si>
    <t>25/2-17</t>
  </si>
  <si>
    <t>29/6-1</t>
  </si>
  <si>
    <t>30/7-2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</si>
  <si>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</si>
  <si>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</si>
  <si>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</si>
  <si>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</si>
  <si>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</si>
  <si>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Oljedirektoratet</t>
  </si>
  <si>
    <t>Feltoversikt / Fields</t>
  </si>
  <si>
    <t>RK 1, 2 &amp; 3-felt: Reserver i felt
Reserves in fields</t>
  </si>
  <si>
    <t>Tilstedeværende ressurser i felt
In-place resources in fields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</si>
  <si>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</si>
  <si>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102 C</t>
  </si>
  <si>
    <t>Lundin Norway AS</t>
  </si>
  <si>
    <t>373 S</t>
  </si>
  <si>
    <t>VALEMON</t>
  </si>
  <si>
    <t>VISUND INSIDE</t>
  </si>
  <si>
    <t>34/10-53 A</t>
  </si>
  <si>
    <t>34/10-53 S</t>
  </si>
  <si>
    <t>ATLA</t>
  </si>
  <si>
    <t>HYME</t>
  </si>
  <si>
    <t>KNARR</t>
  </si>
  <si>
    <t>VISUND SØR</t>
  </si>
  <si>
    <t>30/9-22 Stjerne</t>
  </si>
  <si>
    <t>6608/10-14 S Skuld</t>
  </si>
  <si>
    <t>Skuld</t>
  </si>
  <si>
    <t>6506/12-12 S</t>
  </si>
  <si>
    <t xml:space="preserve">7122/7-3 </t>
  </si>
  <si>
    <t>16/1-7</t>
  </si>
  <si>
    <t>6407/6-7 S Mikkel Sør</t>
  </si>
  <si>
    <t xml:space="preserve">Totale utvinnbare petroleumsressurser på norsk kontinentalsokkel fordelt per havområde
Original Recoverable Petroleum Resources on the Norwegian Continental Shelf </t>
  </si>
  <si>
    <t>Olje/Oil</t>
  </si>
  <si>
    <t>Gass/Gas</t>
  </si>
  <si>
    <t>Klasse/Class</t>
  </si>
  <si>
    <t>Betingede ressurser Contingent resources</t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</si>
  <si>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</si>
  <si>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</si>
  <si>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</si>
  <si>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</si>
  <si>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 xml:space="preserve">Sum totale ressurser / </t>
    </r>
    <r>
      <rPr>
        <b/>
        <i/>
        <sz val="10"/>
        <rFont val="Arial"/>
        <family val="2"/>
      </rPr>
      <t>Sum total resources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</si>
  <si>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</si>
  <si>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Sum gjenværende ressurser / </t>
    </r>
    <r>
      <rPr>
        <b/>
        <i/>
        <sz val="10"/>
        <rFont val="Arial"/>
        <family val="2"/>
      </rPr>
      <t>Remaining resources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</si>
  <si>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</si>
  <si>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r>
      <t xml:space="preserve">* inkluderer reserver fra funn/ </t>
    </r>
    <r>
      <rPr>
        <i/>
        <sz val="11"/>
        <color theme="1"/>
        <rFont val="Calibri"/>
        <family val="2"/>
        <scheme val="minor"/>
      </rPr>
      <t>include reserves from discoveries</t>
    </r>
  </si>
  <si>
    <r>
      <t>Ressurser i prospekter, prospektmulighet og ikke kartlagte ressurser/</t>
    </r>
    <r>
      <rPr>
        <b/>
        <i/>
        <sz val="10"/>
        <rFont val="Arial"/>
        <family val="2"/>
      </rPr>
      <t xml:space="preserve"> Resources in prospects, leads and unmapped prospects</t>
    </r>
  </si>
  <si>
    <t xml:space="preserve">SLEIPNER VEST </t>
  </si>
  <si>
    <t>ISLAY</t>
  </si>
  <si>
    <t>BØYLA</t>
  </si>
  <si>
    <t>EDVARD GRIEG</t>
  </si>
  <si>
    <t>MARTIN LINGE</t>
  </si>
  <si>
    <t>SKULD</t>
  </si>
  <si>
    <t>SVALIN</t>
  </si>
  <si>
    <t>30/6-28 S</t>
  </si>
  <si>
    <t>6507/3-9 S</t>
  </si>
  <si>
    <t>34/3-3 S</t>
  </si>
  <si>
    <t>Knarr</t>
  </si>
  <si>
    <t>Martin Linge</t>
  </si>
  <si>
    <t>Svalin</t>
  </si>
  <si>
    <t>35/11-2 Vega Sør</t>
  </si>
  <si>
    <t>30/11-8 A</t>
  </si>
  <si>
    <t>6407/6-6 Mikkel Sør</t>
  </si>
  <si>
    <r>
      <t xml:space="preserve">Sum betingede ressurser i felt 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</si>
  <si>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Sum betingede ressurser i funn                       </t>
    </r>
    <r>
      <rPr>
        <b/>
        <i/>
        <sz val="10"/>
        <rFont val="Arial"/>
        <family val="2"/>
      </rPr>
      <t>Sum contingent resources in discoveries</t>
    </r>
  </si>
  <si>
    <r>
      <t>Reserver*/</t>
    </r>
    <r>
      <rPr>
        <i/>
        <sz val="11"/>
        <color theme="1"/>
        <rFont val="Calibri"/>
        <family val="2"/>
        <scheme val="minor"/>
      </rPr>
      <t>Reserves</t>
    </r>
  </si>
  <si>
    <r>
      <t>MARTIN LINGE</t>
    </r>
    <r>
      <rPr>
        <vertAlign val="superscript"/>
        <sz val="9"/>
        <rFont val="Arial"/>
        <family val="2"/>
      </rPr>
      <t>3)</t>
    </r>
  </si>
  <si>
    <t>Yttergryta</t>
  </si>
  <si>
    <t>FRAM H-NORD</t>
  </si>
  <si>
    <t>GINA KROG</t>
  </si>
  <si>
    <t>Glitne</t>
  </si>
  <si>
    <t>Wintershall Norge AS</t>
  </si>
  <si>
    <t>Aasta Hansteen</t>
  </si>
  <si>
    <t>Gudrun</t>
  </si>
  <si>
    <t>34/10-46 S</t>
  </si>
  <si>
    <t>34/10-A-8</t>
  </si>
  <si>
    <t>Ivar Aasen</t>
  </si>
  <si>
    <t>30/9-20 S</t>
  </si>
  <si>
    <t>IVAR AASEN</t>
  </si>
  <si>
    <t>Kond./Cond.</t>
  </si>
  <si>
    <r>
      <t>mrd Sm</t>
    </r>
    <r>
      <rPr>
        <b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bill Sm</t>
    </r>
    <r>
      <rPr>
        <b/>
        <i/>
        <vertAlign val="superscript"/>
        <sz val="10"/>
        <rFont val="Arial"/>
        <family val="2"/>
      </rPr>
      <t>3</t>
    </r>
  </si>
  <si>
    <r>
      <t>Discovery</t>
    </r>
    <r>
      <rPr>
        <i/>
        <vertAlign val="superscript"/>
        <sz val="9"/>
        <rFont val="Arial"/>
        <family val="2"/>
      </rPr>
      <t>1)</t>
    </r>
  </si>
  <si>
    <t>3) Funnår er funnår for den eldste funnbrønnen som inngår</t>
  </si>
  <si>
    <t>1) Navn i parantes er ikke offisielle funn navn</t>
  </si>
  <si>
    <r>
      <t>Sum o.e</t>
    </r>
    <r>
      <rPr>
        <b/>
        <vertAlign val="superscript"/>
        <sz val="9"/>
        <rFont val="Arial"/>
        <family val="2"/>
      </rPr>
      <t>2</t>
    </r>
  </si>
  <si>
    <t>1) Names in brackets are not official discovery name</t>
  </si>
  <si>
    <r>
      <t>2)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</si>
  <si>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3) Discovery year is designated as the year of discovery for  the oldest discovery well in the discovery in question</t>
  </si>
  <si>
    <r>
      <t>Funnår</t>
    </r>
    <r>
      <rPr>
        <b/>
        <vertAlign val="superscript"/>
        <sz val="9"/>
        <rFont val="Arial"/>
        <family val="2"/>
      </rPr>
      <t xml:space="preserve">3)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3)</t>
    </r>
  </si>
  <si>
    <t>1) Navn i parantes er  ikke offisielle funn navn</t>
  </si>
  <si>
    <r>
      <t>2) 1,9 er omregningsfaktoren for NGL i tonn til Sm</t>
    </r>
    <r>
      <rPr>
        <vertAlign val="superscript"/>
        <sz val="9"/>
        <rFont val="Arial"/>
        <family val="2"/>
      </rPr>
      <t>3</t>
    </r>
  </si>
  <si>
    <t xml:space="preserve">3) Funnår er funnår for den eldste funnbrønnen som inngår </t>
  </si>
  <si>
    <t>1) Names in brackets are not official discovery names</t>
  </si>
  <si>
    <t>6507/3-8 (Gjøk)</t>
  </si>
  <si>
    <t>6506/9-2 S (Fogelberg)</t>
  </si>
  <si>
    <t>7122/6-1 (Tornerose)</t>
  </si>
  <si>
    <t>34/6-2 S (Garantiana)</t>
  </si>
  <si>
    <t>1) Names in brackets are not official  discovery names</t>
  </si>
  <si>
    <t>3) Discovery year is designated as the year of discovery for the oldest discovery well in the discovery in question</t>
  </si>
  <si>
    <r>
      <t>Funn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</t>
    </r>
    <r>
      <rPr>
        <i/>
        <vertAlign val="superscript"/>
        <sz val="9"/>
        <rFont val="Arial"/>
        <family val="2"/>
      </rPr>
      <t>1)</t>
    </r>
  </si>
  <si>
    <r>
      <t>Funn</t>
    </r>
    <r>
      <rPr>
        <b/>
        <vertAlign val="superscript"/>
        <sz val="9"/>
        <rFont val="Arial"/>
        <family val="2"/>
      </rPr>
      <t>1)</t>
    </r>
  </si>
  <si>
    <t>Huldra</t>
  </si>
  <si>
    <t>Murchison</t>
  </si>
  <si>
    <t>FRAM H- NORD</t>
  </si>
  <si>
    <t>028 B</t>
  </si>
  <si>
    <r>
      <t>HANZ</t>
    </r>
    <r>
      <rPr>
        <vertAlign val="superscript"/>
        <sz val="9"/>
        <rFont val="Arial"/>
        <family val="2"/>
      </rPr>
      <t>3)</t>
    </r>
  </si>
  <si>
    <t>25/7-5</t>
  </si>
  <si>
    <t>34/10-52 A</t>
  </si>
  <si>
    <t>34/10-52 B</t>
  </si>
  <si>
    <t>33/12-8 S Skinfaks</t>
  </si>
  <si>
    <t>34/8-17 S</t>
  </si>
  <si>
    <t>30/11-8 S (Krafla)</t>
  </si>
  <si>
    <t>7/11-7</t>
  </si>
  <si>
    <t>Tabeller:</t>
  </si>
  <si>
    <t>FLYNDRE</t>
  </si>
  <si>
    <t>ODs Ressursklassifisering</t>
  </si>
  <si>
    <t>JOHAN SVERDRUP</t>
  </si>
  <si>
    <t>475 BS</t>
  </si>
  <si>
    <t>30/9-27 S (Parkes)</t>
  </si>
  <si>
    <t>30/6-29 S (Alpha Nord Cook)</t>
  </si>
  <si>
    <t>6608/10-11 S (Trost)</t>
  </si>
  <si>
    <t>Valemon</t>
  </si>
  <si>
    <t>34/10-54 A</t>
  </si>
  <si>
    <t>34/10-54 S</t>
  </si>
  <si>
    <t>6506/9-3 (Smørbukk Nord)</t>
  </si>
  <si>
    <t>7220/7-3 S (Drivis)</t>
  </si>
  <si>
    <t>30/11-9 A (Askja Øst)</t>
  </si>
  <si>
    <t>30/11-9 S (Askja)</t>
  </si>
  <si>
    <t>7120/12-3 (Alke Nord)</t>
  </si>
  <si>
    <t>7120/12-2 (Alke Sør)</t>
  </si>
  <si>
    <t>7324/8-1 Wisting</t>
  </si>
  <si>
    <t>Repsol Norge AS</t>
  </si>
  <si>
    <t>Total E&amp;P UK Ltd</t>
  </si>
  <si>
    <r>
      <t>JOHAN SVERDRUP</t>
    </r>
    <r>
      <rPr>
        <vertAlign val="superscript"/>
        <sz val="9"/>
        <rFont val="Arial"/>
        <family val="2"/>
      </rPr>
      <t>3)</t>
    </r>
  </si>
  <si>
    <t>Tor</t>
  </si>
  <si>
    <t>MARIA</t>
  </si>
  <si>
    <t>25/2-10 S (Frigg-GammaDelta)</t>
  </si>
  <si>
    <r>
      <t>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mill Sm</t>
    </r>
    <r>
      <rPr>
        <i/>
        <vertAlign val="superscript"/>
        <sz val="9"/>
        <rFont val="Arial"/>
        <family val="2"/>
      </rPr>
      <t>3</t>
    </r>
  </si>
  <si>
    <r>
      <t>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bill Sm</t>
    </r>
    <r>
      <rPr>
        <i/>
        <vertAlign val="superscript"/>
        <sz val="9"/>
        <rFont val="Arial"/>
        <family val="2"/>
      </rPr>
      <t>3</t>
    </r>
  </si>
  <si>
    <t>I produksjon /Producing</t>
  </si>
  <si>
    <r>
      <t xml:space="preserve">Godkjent for utvinning / </t>
    </r>
    <r>
      <rPr>
        <i/>
        <sz val="10"/>
        <rFont val="Arial"/>
        <family val="2"/>
      </rPr>
      <t>Approved for production</t>
    </r>
  </si>
  <si>
    <r>
      <t xml:space="preserve">Besluttet for utvinning / </t>
    </r>
    <r>
      <rPr>
        <i/>
        <sz val="10"/>
        <rFont val="Arial"/>
        <family val="2"/>
      </rPr>
      <t>Decided for production</t>
    </r>
  </si>
  <si>
    <r>
      <t xml:space="preserve">Utvinning i avklaringsfase / </t>
    </r>
    <r>
      <rPr>
        <i/>
        <sz val="10"/>
        <rFont val="Arial"/>
        <family val="2"/>
      </rPr>
      <t xml:space="preserve">Production in clarification phase </t>
    </r>
  </si>
  <si>
    <r>
      <t xml:space="preserve">Utvinning ikke evaluert                                     </t>
    </r>
    <r>
      <rPr>
        <i/>
        <sz val="10"/>
        <rFont val="Arial"/>
        <family val="2"/>
      </rPr>
      <t>Production not evaluated</t>
    </r>
  </si>
  <si>
    <t>Volve</t>
  </si>
  <si>
    <t>Jette</t>
  </si>
  <si>
    <r>
      <t xml:space="preserve">Produsert og solgt fra nedstengde felt
</t>
    </r>
    <r>
      <rPr>
        <i/>
        <sz val="10"/>
        <rFont val="Arial"/>
        <family val="2"/>
      </rPr>
      <t>Sum fields with ceased production</t>
    </r>
  </si>
  <si>
    <r>
      <t xml:space="preserve">Produsert og solgt fra felt i produksjon
</t>
    </r>
    <r>
      <rPr>
        <i/>
        <sz val="9"/>
        <rFont val="Arial"/>
        <family val="2"/>
      </rPr>
      <t>Sum production from producing fields</t>
    </r>
  </si>
  <si>
    <t>16/1-12 (Rolvsnes)</t>
  </si>
  <si>
    <t>2/4-21 (King Lear)</t>
  </si>
  <si>
    <t>25/5-9 (Trell)</t>
  </si>
  <si>
    <t>25/8-4 (D-struktur)</t>
  </si>
  <si>
    <t>31/7-1 (Brasse)</t>
  </si>
  <si>
    <t>25/2-18 S (Langfjellet)</t>
  </si>
  <si>
    <t>30/11-14 (Slemmestad)</t>
  </si>
  <si>
    <t>36/7-4 (Cara)</t>
  </si>
  <si>
    <t>6407/2-6 S (Flyndretind)</t>
  </si>
  <si>
    <t>BYRDING</t>
  </si>
  <si>
    <t>UTGARD</t>
  </si>
  <si>
    <t>Aker BP ASA</t>
  </si>
  <si>
    <t>34/10-C-18 A</t>
  </si>
  <si>
    <t>33/12-9 S (Skinfaks Sør)</t>
  </si>
  <si>
    <t>Hyme</t>
  </si>
  <si>
    <t>6407/8-5 A</t>
  </si>
  <si>
    <t>30/4-3 S</t>
  </si>
  <si>
    <t>6608/10-15 (Svale Nord)</t>
  </si>
  <si>
    <t>30/11-5 (Steinbit)</t>
  </si>
  <si>
    <t>30/11-10 (Krafla Nord)</t>
  </si>
  <si>
    <t>30/11-11 S (Madam Felle)</t>
  </si>
  <si>
    <t>30/11-12 S (Askja Sørøst)</t>
  </si>
  <si>
    <t>30/11-13 (Beerenberg)</t>
  </si>
  <si>
    <t>30/11-14 B (Haraldsplass)</t>
  </si>
  <si>
    <t>6406/12-3 A (Bue)</t>
  </si>
  <si>
    <t>2/4-23 S (Julius)</t>
  </si>
  <si>
    <t>090 B</t>
  </si>
  <si>
    <t xml:space="preserve">     30/11-5 (Steinbit) - funnår 1997</t>
  </si>
  <si>
    <t xml:space="preserve">     30/11-8 A - funnår 2011</t>
  </si>
  <si>
    <t xml:space="preserve">     30/11-9 A (Askja Øst) - funnår 2014</t>
  </si>
  <si>
    <t xml:space="preserve">     30/11-10 (Krafla Nord) - inkluderer ressurser i RK 7F - funnår 2014</t>
  </si>
  <si>
    <t xml:space="preserve">     30/11-12 S (Askja Sørøst) - funnår 2016</t>
  </si>
  <si>
    <t xml:space="preserve">     30/11-13 (Beerenberg) - funnår 2016</t>
  </si>
  <si>
    <t xml:space="preserve">     30/11-14 (Slemmestad) - funnår 2016</t>
  </si>
  <si>
    <t xml:space="preserve">     30/11-14 B (Haraldsplass) - funnår 2016</t>
  </si>
  <si>
    <t xml:space="preserve">     30/11-5 (Steinbit) - discovery year 1997</t>
  </si>
  <si>
    <t xml:space="preserve">     30/11-8 A - discovery year 2011</t>
  </si>
  <si>
    <t xml:space="preserve">     30/11-9 A (Askja Øst) - discovery year 2014</t>
  </si>
  <si>
    <t xml:space="preserve">     30/11-9 S (Askja) - discovery year 2013</t>
  </si>
  <si>
    <t xml:space="preserve">     30/11-10 (Krafla Nord) - includes resources in RC 7F - discovery year 2014</t>
  </si>
  <si>
    <t xml:space="preserve">     30/11-12 S (Askja Sørøst) - discovery year 2016</t>
  </si>
  <si>
    <t xml:space="preserve">     30/11-13 (Beerenberg) - discovery year 2016</t>
  </si>
  <si>
    <t xml:space="preserve">     30/11-14 (Slemmestad) - discovery year 2016</t>
  </si>
  <si>
    <t xml:space="preserve">     30/11-14 B (Haraldsplass) - discovery year 2016</t>
  </si>
  <si>
    <r>
      <t>UTGARD</t>
    </r>
    <r>
      <rPr>
        <vertAlign val="superscript"/>
        <sz val="9"/>
        <rFont val="Arial"/>
        <family val="2"/>
      </rPr>
      <t>3)</t>
    </r>
  </si>
  <si>
    <t>RK 4F: Ressurser i funn i avklaringsfase
Resources in clarification phase</t>
  </si>
  <si>
    <t>Funn</t>
  </si>
  <si>
    <r>
      <t>Sum o.e</t>
    </r>
    <r>
      <rPr>
        <b/>
        <vertAlign val="superscript"/>
        <sz val="9"/>
        <rFont val="Arial"/>
        <family val="2"/>
      </rPr>
      <t>1</t>
    </r>
  </si>
  <si>
    <t>Discovery</t>
  </si>
  <si>
    <t>Faroe Petroleum Norge AS</t>
  </si>
  <si>
    <t>7324/7-2 (Hanssen)</t>
  </si>
  <si>
    <r>
      <t xml:space="preserve">Utvinning ikke evaluert                                       </t>
    </r>
    <r>
      <rPr>
        <i/>
        <sz val="10"/>
        <rFont val="Arial"/>
        <family val="2"/>
      </rPr>
      <t>Production not evaluated</t>
    </r>
  </si>
  <si>
    <r>
      <t>Produsert mengde/</t>
    </r>
    <r>
      <rPr>
        <i/>
        <sz val="10"/>
        <rFont val="Arial"/>
        <family val="2"/>
      </rPr>
      <t>Produced</t>
    </r>
  </si>
  <si>
    <r>
      <t>Ressursklasse /</t>
    </r>
    <r>
      <rPr>
        <i/>
        <sz val="10"/>
        <rFont val="Arial"/>
        <family val="2"/>
      </rPr>
      <t xml:space="preserve"> Resource Class</t>
    </r>
  </si>
  <si>
    <r>
      <t>Produsert mengde/</t>
    </r>
    <r>
      <rPr>
        <i/>
        <sz val="11"/>
        <color theme="1"/>
        <rFont val="Calibri"/>
        <family val="2"/>
        <scheme val="minor"/>
      </rPr>
      <t>Produced</t>
    </r>
  </si>
  <si>
    <r>
      <t>Utvinning sannsynlig, men uavklart                Production</t>
    </r>
    <r>
      <rPr>
        <i/>
        <sz val="10"/>
        <rFont val="Arial"/>
        <family val="2"/>
      </rPr>
      <t xml:space="preserve"> likely, but not resolved</t>
    </r>
  </si>
  <si>
    <t>* Inkluderer ressursklassene 1, 2 og 3/ includes resource classes 1, 2 and 3</t>
  </si>
  <si>
    <r>
      <t xml:space="preserve">Kode         </t>
    </r>
    <r>
      <rPr>
        <b/>
        <i/>
        <sz val="9"/>
        <rFont val="Arial"/>
        <family val="2"/>
      </rPr>
      <t>Code</t>
    </r>
  </si>
  <si>
    <t>Ressursklasse/Resource Class</t>
  </si>
  <si>
    <r>
      <t xml:space="preserve">Produsert og solgt fra felt der produksjonen er avsluttet og fra
felt i produksjon. (Ressursklasse 0)
</t>
    </r>
    <r>
      <rPr>
        <i/>
        <sz val="12"/>
        <rFont val="Arial"/>
        <family val="2"/>
      </rPr>
      <t>Historical production from fields where production is ceased 
and from fields in production. (Resource Class 0)</t>
    </r>
  </si>
  <si>
    <r>
      <t xml:space="preserve">Reserver i felt. (Ressursklasse 1, 2 og 3)
</t>
    </r>
    <r>
      <rPr>
        <i/>
        <sz val="12"/>
        <rFont val="Arial"/>
        <family val="2"/>
      </rPr>
      <t>Reserves in fields.  (Resource Classes 1, 2 and 3)</t>
    </r>
  </si>
  <si>
    <r>
      <t xml:space="preserve">Ressurser i funn i avklaringsfase (Ressursklasse 4F)
</t>
    </r>
    <r>
      <rPr>
        <i/>
        <sz val="12"/>
        <rFont val="Arial"/>
        <family val="2"/>
      </rPr>
      <t>Resources in clarification phase (Resource Class 4F)</t>
    </r>
  </si>
  <si>
    <r>
      <t xml:space="preserve">Ressurser i funn der utvinning er sannsynlig, men uavklart (Ressursklasse 5F)
</t>
    </r>
    <r>
      <rPr>
        <i/>
        <sz val="12"/>
        <rFont val="Arial"/>
        <family val="2"/>
      </rPr>
      <t>Resources in discoveries where development is likely but not resolved (Resource Class 5F)</t>
    </r>
  </si>
  <si>
    <r>
      <t xml:space="preserve">Ressurser i funn hvor utvinning ikke er evaluert (Ressursklasse 7F)
</t>
    </r>
    <r>
      <rPr>
        <i/>
        <sz val="12"/>
        <rFont val="Arial"/>
        <family val="2"/>
      </rPr>
      <t>Resources in discoveries where production is not evaluated
(Resource Class 7F)</t>
    </r>
  </si>
  <si>
    <t>Produsert mengde
Produced</t>
  </si>
  <si>
    <t>Original recoverable and remaining reserves in discoveries which the licensees have decided for production</t>
  </si>
  <si>
    <t>RK 5F: Ressurser i funn der utvinning er sannsynlig, men uavklart
Resources in discoveries where production is likely but not resolved</t>
  </si>
  <si>
    <t>RK 7F: Ressurser i nye funn  hvor utvinning ikke er evaluert
Resources in new discoveries where production is not evaluated</t>
  </si>
  <si>
    <t>Totale utvinnbare petroleumsressurser på norsk kontinentalsokkel fordelt på ressursklasser</t>
  </si>
  <si>
    <t>Original Recoverable Petroleum Resources on the Norwegian Continental Shelf split on resource classes</t>
  </si>
  <si>
    <t>**Ressurser fra RK 7A er bare gitt for totale ressurser. De er ikke fordelt på områder.</t>
  </si>
  <si>
    <t>**Resources from RC 7A are calculated for the total recoverable potential and have not been broken down by area.</t>
  </si>
  <si>
    <t>UNFC klassifisering</t>
  </si>
  <si>
    <t>UNFC Class</t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</si>
  <si>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</si>
  <si>
    <t>G1</t>
  </si>
  <si>
    <t>G1+G2</t>
  </si>
  <si>
    <t>G1+G2+G3</t>
  </si>
  <si>
    <t>E1.1;F1.1</t>
  </si>
  <si>
    <t>E1.1;F1.2</t>
  </si>
  <si>
    <t>E1.1;F1.3</t>
  </si>
  <si>
    <t>E1.1;F2.1</t>
  </si>
  <si>
    <t>E2;F2.1</t>
  </si>
  <si>
    <t>E2;F2.2</t>
  </si>
  <si>
    <t>E3.2;F2.2</t>
  </si>
  <si>
    <t>E3.3;F2</t>
  </si>
  <si>
    <t>E3.2;F3.4</t>
  </si>
  <si>
    <t>UNFC         Sub-class</t>
  </si>
  <si>
    <t>NGL        mill tonn</t>
  </si>
  <si>
    <t>1.1;1.1;1+2</t>
  </si>
  <si>
    <t>1.1;1.2;1+2</t>
  </si>
  <si>
    <t>1.1;1.3;1+2</t>
  </si>
  <si>
    <t>1.1;2.1;1+2</t>
  </si>
  <si>
    <t>2;2.1;1+2</t>
  </si>
  <si>
    <t>2;2.2;1+2</t>
  </si>
  <si>
    <t>3.3;2.3;1+2</t>
  </si>
  <si>
    <t>3.2;2.2;1+2</t>
  </si>
  <si>
    <t>3.2;3;4</t>
  </si>
  <si>
    <t>UNFC         Class</t>
  </si>
  <si>
    <r>
      <t>Total    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</si>
  <si>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t>1;1;1+2</t>
  </si>
  <si>
    <t>1;2;1+2</t>
  </si>
  <si>
    <t>2;2;1+2</t>
  </si>
  <si>
    <r>
      <t>Total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</si>
  <si>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o.e.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</si>
  <si>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o.e.</t>
    </r>
  </si>
  <si>
    <t>United Nations Framework Classification System 2009</t>
  </si>
  <si>
    <r>
      <t>oil           mill Sm</t>
    </r>
    <r>
      <rPr>
        <vertAlign val="superscript"/>
        <sz val="10"/>
        <rFont val="Arial"/>
        <family val="2"/>
      </rPr>
      <t>3</t>
    </r>
  </si>
  <si>
    <r>
      <t>condensate   mill Sm</t>
    </r>
    <r>
      <rPr>
        <vertAlign val="superscript"/>
        <sz val="10"/>
        <rFont val="Arial"/>
        <family val="2"/>
      </rPr>
      <t>3</t>
    </r>
  </si>
  <si>
    <r>
      <t>gas              bill Sm</t>
    </r>
    <r>
      <rPr>
        <vertAlign val="superscript"/>
        <sz val="10"/>
        <rFont val="Arial"/>
        <family val="2"/>
      </rPr>
      <t>3</t>
    </r>
  </si>
  <si>
    <r>
      <t>oil                  mill Sm</t>
    </r>
    <r>
      <rPr>
        <vertAlign val="superscript"/>
        <sz val="10"/>
        <rFont val="Arial"/>
        <family val="2"/>
      </rPr>
      <t>3</t>
    </r>
  </si>
  <si>
    <t>NGL               mill tonn</t>
  </si>
  <si>
    <r>
      <t>gas               bill Sm</t>
    </r>
    <r>
      <rPr>
        <vertAlign val="superscript"/>
        <sz val="10"/>
        <rFont val="Arial"/>
        <family val="2"/>
      </rPr>
      <t>3</t>
    </r>
  </si>
  <si>
    <t>oil</t>
  </si>
  <si>
    <t>gas</t>
  </si>
  <si>
    <r>
      <t>bill Sm</t>
    </r>
    <r>
      <rPr>
        <vertAlign val="superscript"/>
        <sz val="11"/>
        <color theme="1"/>
        <rFont val="Calibri"/>
        <family val="2"/>
        <scheme val="minor"/>
      </rPr>
      <t>3</t>
    </r>
  </si>
  <si>
    <t>G4.1</t>
  </si>
  <si>
    <t>G4.1+G4.2</t>
  </si>
  <si>
    <t>G4.1+G4.2+G4.3</t>
  </si>
  <si>
    <t>SINDRE</t>
  </si>
  <si>
    <t>25/4-2 (Trine)</t>
  </si>
  <si>
    <t>30/11-7 (Fulla)</t>
  </si>
  <si>
    <t xml:space="preserve">     30/11-11 S (Madam Felle) - funnår 2016 - inkluderer ressurser i RK 5F </t>
  </si>
  <si>
    <t xml:space="preserve">     30/11-11 S (Madam Felle) - discovery year 2016 - includes resources in RC 5F</t>
  </si>
  <si>
    <t>GINA KROGH</t>
  </si>
  <si>
    <t>DEA Norge AS</t>
  </si>
  <si>
    <t>091</t>
  </si>
  <si>
    <t>6406/12-3 S FENJA</t>
  </si>
  <si>
    <t>7220/8-1 JOHAN CASTBERG</t>
  </si>
  <si>
    <t>NORNE INSIDE</t>
  </si>
  <si>
    <r>
      <t>BAUGE</t>
    </r>
    <r>
      <rPr>
        <vertAlign val="superscript"/>
        <sz val="9"/>
        <rFont val="Arial"/>
        <family val="2"/>
      </rPr>
      <t>3)</t>
    </r>
  </si>
  <si>
    <r>
      <t>DVALIN</t>
    </r>
    <r>
      <rPr>
        <vertAlign val="superscript"/>
        <sz val="9"/>
        <rFont val="Arial"/>
        <family val="2"/>
      </rPr>
      <t>3)</t>
    </r>
  </si>
  <si>
    <r>
      <t>ODA</t>
    </r>
    <r>
      <rPr>
        <vertAlign val="superscript"/>
        <sz val="9"/>
        <rFont val="Arial"/>
        <family val="2"/>
      </rPr>
      <t>3)</t>
    </r>
  </si>
  <si>
    <r>
      <t>TRESTAKK</t>
    </r>
    <r>
      <rPr>
        <vertAlign val="superscript"/>
        <sz val="9"/>
        <rFont val="Arial"/>
        <family val="2"/>
      </rPr>
      <t>3)</t>
    </r>
  </si>
  <si>
    <t>6706/12-2 (Snefrid Nord)</t>
  </si>
  <si>
    <t>6507/7-15 S DVALIN</t>
  </si>
  <si>
    <t>35/11-17 (F-Vest)</t>
  </si>
  <si>
    <t>30/9-28 S</t>
  </si>
  <si>
    <t>34/11-6 S</t>
  </si>
  <si>
    <t>15/12-18 A</t>
  </si>
  <si>
    <t>4) 2/4-21 (King Lear) inkluderer ressurser i 2/4-23 S (Julius) - funnår 2015</t>
  </si>
  <si>
    <t>4) 2/4-21 (King Lear) includes resources in 2/4-23 S (Julius) - discovery year 2015</t>
  </si>
  <si>
    <t>7220/7-1 (Havis)</t>
  </si>
  <si>
    <t>16/4-6 S (Luno II)</t>
  </si>
  <si>
    <t>Equinor Energy AS</t>
  </si>
  <si>
    <t>Operatør per 31.12.2018</t>
  </si>
  <si>
    <t>Neptune Energy Norge AS</t>
  </si>
  <si>
    <t>OKEA AS</t>
  </si>
  <si>
    <t>Repsol Sinopec North Sea Limited</t>
  </si>
  <si>
    <t>Spirit Energy Norway AS</t>
  </si>
  <si>
    <t>Vår Energi AS</t>
  </si>
  <si>
    <t>AASTA HANSTEEN</t>
  </si>
  <si>
    <t>Oselvar</t>
  </si>
  <si>
    <t>Brynhild</t>
  </si>
  <si>
    <r>
      <t xml:space="preserve">Totale petroleumsressursar på norsk kontinentalsokkel pr. 31.12.2018
</t>
    </r>
    <r>
      <rPr>
        <i/>
        <sz val="12"/>
        <rFont val="Arial"/>
        <family val="2"/>
      </rPr>
      <t>Original Recoverable Petroleum Resources on the Norwegian Continental
Shelf as of 31 December, 2018</t>
    </r>
  </si>
  <si>
    <t>Totale petroleumsressursar på norsk kontinentalsokkel pr. 31.12.2018</t>
  </si>
  <si>
    <t>Original Recoverable Petroleum Resources on the Norwegian Continental Shelf as of 31 December, 2018</t>
  </si>
  <si>
    <r>
      <t xml:space="preserve">Ressursregnskap pr. 31.12.2018
</t>
    </r>
    <r>
      <rPr>
        <b/>
        <i/>
        <sz val="10"/>
        <rFont val="Arial"/>
        <family val="2"/>
      </rPr>
      <t>Resource account as of 31.12.2018</t>
    </r>
  </si>
  <si>
    <r>
      <t xml:space="preserve">Endring fra 2017
</t>
    </r>
    <r>
      <rPr>
        <b/>
        <i/>
        <sz val="10"/>
        <rFont val="Arial"/>
        <family val="2"/>
      </rPr>
      <t>Changes from 2017</t>
    </r>
  </si>
  <si>
    <t>3) Felt med godkjent utbyggingsplan der produksjonen ikke var startet per 31.12.2018</t>
  </si>
  <si>
    <t>3) Fields with an approved development plan not in production as of 31.12.2018</t>
  </si>
  <si>
    <r>
      <t>FENJA</t>
    </r>
    <r>
      <rPr>
        <vertAlign val="superscript"/>
        <sz val="9"/>
        <rFont val="Arial"/>
        <family val="2"/>
      </rPr>
      <t>3)</t>
    </r>
  </si>
  <si>
    <r>
      <t>JOHAN CASTBERG</t>
    </r>
    <r>
      <rPr>
        <vertAlign val="superscript"/>
        <sz val="9"/>
        <rFont val="Arial"/>
        <family val="2"/>
      </rPr>
      <t>3)</t>
    </r>
  </si>
  <si>
    <r>
      <t>NOVA</t>
    </r>
    <r>
      <rPr>
        <vertAlign val="superscript"/>
        <sz val="9"/>
        <rFont val="Arial"/>
        <family val="2"/>
      </rPr>
      <t>3)</t>
    </r>
  </si>
  <si>
    <r>
      <t>SKOGUL</t>
    </r>
    <r>
      <rPr>
        <vertAlign val="superscript"/>
        <sz val="9"/>
        <rFont val="Arial"/>
        <family val="2"/>
      </rPr>
      <t>3)</t>
    </r>
  </si>
  <si>
    <t>25/11-27 (F-struktur)</t>
  </si>
  <si>
    <t>25/2-5 Lille Frøy</t>
  </si>
  <si>
    <t>6506/12-3 (Lysing)</t>
  </si>
  <si>
    <t>6507/7-13</t>
  </si>
  <si>
    <r>
      <t xml:space="preserve">Funn som i 2018 rapporteres som deler av 
andre felt eller funn.
</t>
    </r>
    <r>
      <rPr>
        <i/>
        <sz val="12"/>
        <rFont val="Arial"/>
        <family val="2"/>
      </rPr>
      <t>Discoveries that are reported under other
fields and discoveries</t>
    </r>
  </si>
  <si>
    <t>Funn som i 2018 rapporteres som deler av andre felt og funn
Discoveries that are reported under other fields and discoveries</t>
  </si>
  <si>
    <t xml:space="preserve">     30/11-9 S (Askja) - funnår 2013</t>
  </si>
  <si>
    <t>1/9-1 Tommeliten Alpha</t>
  </si>
  <si>
    <t>15/5-2 Eirin</t>
  </si>
  <si>
    <t>2/12-1 Mjølner</t>
  </si>
  <si>
    <t>2/5-3 (Sørøst Tor)</t>
  </si>
  <si>
    <t>3/7-8 S (Trym Sør)</t>
  </si>
  <si>
    <t>30/5-3 S (Corvus)</t>
  </si>
  <si>
    <t>34/12-1 (Afrodite)</t>
  </si>
  <si>
    <t>34/4-11 (Beta)</t>
  </si>
  <si>
    <t>35/2-1 (Peon)</t>
  </si>
  <si>
    <t>6406/2-7 (Erlend)</t>
  </si>
  <si>
    <t>6406/9-1 Linnorm</t>
  </si>
  <si>
    <t>6407/7-8 (Noatun)</t>
  </si>
  <si>
    <t>6407/7-9 S</t>
  </si>
  <si>
    <t>6506/11-2 (Lange)</t>
  </si>
  <si>
    <t>6507/11-6 Sigrid</t>
  </si>
  <si>
    <t>6507/3-7 (Idun Nord)</t>
  </si>
  <si>
    <t>6507/8-9 (Carmen)</t>
  </si>
  <si>
    <t>6607/12-2 S (Alve Nord)</t>
  </si>
  <si>
    <t>6705/10-1 (Asterix)</t>
  </si>
  <si>
    <t>7120/1-3 (Gohta)</t>
  </si>
  <si>
    <t>7121/5-2 (Snøhvit Beta)</t>
  </si>
  <si>
    <t>7219/8-2 (Iskrystall)</t>
  </si>
  <si>
    <t>7220/4-1 (Kramsnø)</t>
  </si>
  <si>
    <t>7220/7-2 S (Skavl)</t>
  </si>
  <si>
    <t>16/1-14 (Apollo)</t>
  </si>
  <si>
    <t>16/1-26 S</t>
  </si>
  <si>
    <t>16/1-29 S (Lille Prinsen)</t>
  </si>
  <si>
    <t>16/2-3 (Ragnarock)</t>
  </si>
  <si>
    <t>16/2-4</t>
  </si>
  <si>
    <t>16/2-5</t>
  </si>
  <si>
    <t>2/4-17 Tjalve</t>
  </si>
  <si>
    <t>24/6-1 (Peik)</t>
  </si>
  <si>
    <t>24/9-10 S (Caterpillar)</t>
  </si>
  <si>
    <t>35/10-2</t>
  </si>
  <si>
    <t>35/11-18 (Syrah)</t>
  </si>
  <si>
    <t>35/11-20 B (Beaujolais)</t>
  </si>
  <si>
    <t>35/11-20 S (Orion)</t>
  </si>
  <si>
    <t>35/12-2 (Grosbeak)</t>
  </si>
  <si>
    <t>35/12-6 S</t>
  </si>
  <si>
    <t>35/9-14</t>
  </si>
  <si>
    <t>35/9-6 S</t>
  </si>
  <si>
    <t>6406/12-4 S (Boomerang)</t>
  </si>
  <si>
    <t>6407/2-5 S (Nona)</t>
  </si>
  <si>
    <t>6506/11-10 (Hades-Iris)</t>
  </si>
  <si>
    <t>6507/3-12 (Osprey)</t>
  </si>
  <si>
    <t>6604/5-1 (Balderbrå)</t>
  </si>
  <si>
    <t>6608/10-17 S (Cape Vulture)</t>
  </si>
  <si>
    <t>6706/11-2 (Gymir)</t>
  </si>
  <si>
    <t>6706/6-1 (Hvitveis)</t>
  </si>
  <si>
    <t>6707/10-3 S (Ivory)</t>
  </si>
  <si>
    <t>7/12-5 (Ula North)</t>
  </si>
  <si>
    <t>7/8-3 (Krabbe)</t>
  </si>
  <si>
    <t>7219/12-1 (Filicudi)</t>
  </si>
  <si>
    <t>7219/9-2 (Kayak)</t>
  </si>
  <si>
    <t>7220/5-3 (Skruis)</t>
  </si>
  <si>
    <t>7220/6-2 R (Neiden)</t>
  </si>
  <si>
    <r>
      <t>2/4-21 (King Lear)</t>
    </r>
    <r>
      <rPr>
        <vertAlign val="superscript"/>
        <sz val="11"/>
        <color theme="1"/>
        <rFont val="Calibri"/>
        <family val="2"/>
        <scheme val="minor"/>
      </rPr>
      <t>4)</t>
    </r>
  </si>
  <si>
    <t>25/4-3 (Gekko)</t>
  </si>
  <si>
    <t>25/8-1 (Ringhorne Forseti)</t>
  </si>
  <si>
    <t>Fenja</t>
  </si>
  <si>
    <t>Dvalin</t>
  </si>
  <si>
    <t>34/10-44 S (Rimfaks Lunde)</t>
  </si>
  <si>
    <t>Johan Castberg</t>
  </si>
  <si>
    <t>30/6-18 (Kappa)</t>
  </si>
  <si>
    <t>30/6-26 (Gamma Vest)</t>
  </si>
  <si>
    <t>7120/7-2 (Askeladd Sentral)</t>
  </si>
  <si>
    <t>7120/7-1 (Askeladd Vest)</t>
  </si>
  <si>
    <t>7120/8-1 (Askeladd)</t>
  </si>
  <si>
    <t>7120/9-1 (Albatross)</t>
  </si>
  <si>
    <t>7121/4-2 (Snøhvit Nord)</t>
  </si>
  <si>
    <t>7121/7-2 (Albatross Sør)</t>
  </si>
  <si>
    <t>Ærfugl</t>
  </si>
  <si>
    <t>6506/12-1 Smørbukk</t>
  </si>
  <si>
    <t>6506/12-3 Smørbukk Sør</t>
  </si>
  <si>
    <r>
      <t xml:space="preserve">Reserver i funn der rettighetshaverne har besluttet utvinning  (Ressursklasse 3F/3A)
</t>
    </r>
    <r>
      <rPr>
        <i/>
        <sz val="12"/>
        <rFont val="Arial"/>
        <family val="2"/>
      </rPr>
      <t xml:space="preserve">Original recoverable and remaining reserves in discoveries  which the licensees have decided for production (Resource Class 3F/3A) </t>
    </r>
  </si>
  <si>
    <t>ALBUSKJELL</t>
  </si>
  <si>
    <t>BAUGE</t>
  </si>
  <si>
    <t>BRYNHILD</t>
  </si>
  <si>
    <t>COD</t>
  </si>
  <si>
    <t>DVALIN</t>
  </si>
  <si>
    <t>EDDA</t>
  </si>
  <si>
    <t>FENJA</t>
  </si>
  <si>
    <t>FRIGG</t>
  </si>
  <si>
    <t>FRØY</t>
  </si>
  <si>
    <t>GAUPE</t>
  </si>
  <si>
    <t>GLITNE</t>
  </si>
  <si>
    <t>HANZ</t>
  </si>
  <si>
    <t>HULDRA</t>
  </si>
  <si>
    <t>JETTE</t>
  </si>
  <si>
    <t>JOHAN CASTBERG</t>
  </si>
  <si>
    <t>JOTUN</t>
  </si>
  <si>
    <t>LILLE-FRIGG</t>
  </si>
  <si>
    <t>MIME</t>
  </si>
  <si>
    <t>MURCHISON</t>
  </si>
  <si>
    <t>NORDØST FRIGG</t>
  </si>
  <si>
    <t>NOVA</t>
  </si>
  <si>
    <t>ODA</t>
  </si>
  <si>
    <t>ODIN</t>
  </si>
  <si>
    <t>OSELVAR</t>
  </si>
  <si>
    <t>SKOGUL</t>
  </si>
  <si>
    <t>TOMMELITEN GAMMA</t>
  </si>
  <si>
    <t>TOR</t>
  </si>
  <si>
    <t>TRESTAKK</t>
  </si>
  <si>
    <t>VARG</t>
  </si>
  <si>
    <t>VEST EKOFISK</t>
  </si>
  <si>
    <t>VOLVE</t>
  </si>
  <si>
    <t>YTTERGRYTA</t>
  </si>
  <si>
    <t>ÆRFUGL</t>
  </si>
  <si>
    <t>ØST FRIGG</t>
  </si>
  <si>
    <r>
      <t>7220/11-1 (Alta)</t>
    </r>
    <r>
      <rPr>
        <vertAlign val="superscript"/>
        <sz val="9"/>
        <color theme="1"/>
        <rFont val="Arial"/>
        <family val="2"/>
      </rPr>
      <t>4)</t>
    </r>
  </si>
  <si>
    <r>
      <t>HEIDRUN</t>
    </r>
    <r>
      <rPr>
        <vertAlign val="superscript"/>
        <sz val="9"/>
        <rFont val="Arial"/>
        <family val="2"/>
      </rPr>
      <t>5)</t>
    </r>
  </si>
  <si>
    <r>
      <t>TROLL</t>
    </r>
    <r>
      <rPr>
        <vertAlign val="superscript"/>
        <sz val="9"/>
        <rFont val="Arial"/>
        <family val="2"/>
      </rPr>
      <t>6)</t>
    </r>
  </si>
  <si>
    <r>
      <t>Ressursregnskap/</t>
    </r>
    <r>
      <rPr>
        <b/>
        <i/>
        <sz val="11"/>
        <rFont val="Calibri"/>
        <family val="2"/>
        <scheme val="minor"/>
      </rPr>
      <t>Resource accounts per 31.12.2018</t>
    </r>
  </si>
  <si>
    <r>
      <t>Endring i forhold til 2017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Changes from 2017</t>
    </r>
  </si>
  <si>
    <r>
      <t xml:space="preserve">Reserver i funn som har fått godkjent prøveutvinning (Ressursklasse 2F)
</t>
    </r>
    <r>
      <rPr>
        <sz val="12"/>
        <rFont val="Arial"/>
        <family val="2"/>
      </rPr>
      <t>R</t>
    </r>
    <r>
      <rPr>
        <i/>
        <sz val="12"/>
        <rFont val="Arial"/>
        <family val="2"/>
      </rPr>
      <t xml:space="preserve">ecoverable and remaining reserves in projects where test production is approved (Resource Class 2F) </t>
    </r>
  </si>
  <si>
    <t>RK 3F/3A: Reserver i funn der rettighetshaverne har besluttet utvinning</t>
  </si>
  <si>
    <t>Reserver RK 2F - Funn'</t>
  </si>
  <si>
    <t>Reserves in discoveries in RC 2F</t>
  </si>
  <si>
    <r>
      <t xml:space="preserve">Totale petroleumsressursar på norsk kontinentalsokkel pr. 31.12.2018 i henhold til United Nations Framework Classification System 2009
</t>
    </r>
    <r>
      <rPr>
        <i/>
        <sz val="12"/>
        <rFont val="Arial"/>
        <family val="2"/>
      </rPr>
      <t>Norwegian resource figures of 31.12.2018 according to the UNFC Numerical codes</t>
    </r>
  </si>
  <si>
    <r>
      <t>ÆRFUGL</t>
    </r>
    <r>
      <rPr>
        <vertAlign val="superscript"/>
        <sz val="9"/>
        <rFont val="Arial"/>
        <family val="2"/>
      </rPr>
      <t>7)</t>
    </r>
  </si>
  <si>
    <r>
      <t>ÆRFUGL</t>
    </r>
    <r>
      <rPr>
        <vertAlign val="superscript"/>
        <sz val="9"/>
        <rFont val="Arial"/>
        <family val="2"/>
      </rPr>
      <t>3) 4)</t>
    </r>
  </si>
  <si>
    <r>
      <t>Oljeekv.</t>
    </r>
    <r>
      <rPr>
        <b/>
        <vertAlign val="superscript"/>
        <sz val="9"/>
        <rFont val="Arial"/>
        <family val="2"/>
      </rPr>
      <t>1) 2)</t>
    </r>
  </si>
  <si>
    <r>
      <t>Funnår</t>
    </r>
    <r>
      <rPr>
        <b/>
        <vertAlign val="superscript"/>
        <sz val="9"/>
        <rFont val="Arial"/>
        <family val="2"/>
      </rPr>
      <t>3)</t>
    </r>
  </si>
  <si>
    <t>3) Funnår er funnår for den eldste funnbrønnen som inngår i feltet</t>
  </si>
  <si>
    <r>
      <t xml:space="preserve">Sum o.e </t>
    </r>
    <r>
      <rPr>
        <vertAlign val="superscript"/>
        <sz val="9"/>
        <rFont val="Arial"/>
        <family val="2"/>
      </rPr>
      <t>2)</t>
    </r>
  </si>
  <si>
    <r>
      <t>Sum o.e</t>
    </r>
    <r>
      <rPr>
        <vertAlign val="superscript"/>
        <sz val="9"/>
        <rFont val="Arial"/>
        <family val="2"/>
      </rPr>
      <t xml:space="preserve"> 2)</t>
    </r>
  </si>
  <si>
    <t>4) 15/12-21 (Grevling) inkluderer ressurser i RK 4A</t>
  </si>
  <si>
    <r>
      <t xml:space="preserve">15/12-21 (Grevling) </t>
    </r>
    <r>
      <rPr>
        <vertAlign val="superscript"/>
        <sz val="11"/>
        <color theme="1"/>
        <rFont val="Calibri"/>
        <family val="2"/>
        <scheme val="minor"/>
      </rPr>
      <t>4)</t>
    </r>
  </si>
  <si>
    <t>5) 25/2-10 S (Frigg-GammaDelta) inneholder 25/2-17 - funnår 2009</t>
  </si>
  <si>
    <t>6) 30/11-8 S (Krafla ) inkluderer :</t>
  </si>
  <si>
    <t>4) 15/12-21 (Grevling) includes resources in RC 4A</t>
  </si>
  <si>
    <t>5) 25/2-10 S (Frigg-GammaDelta) includes 25/2-17 - discovery year 2009</t>
  </si>
  <si>
    <t>6) 30/11-8 S (Krafla) includes :</t>
  </si>
  <si>
    <r>
      <t>25/2-10 S (Frigg-GammaDelta)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</si>
  <si>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30/11-8 S (Krafla)</t>
    </r>
    <r>
      <rPr>
        <vertAlign val="superscript"/>
        <sz val="11"/>
        <color theme="1"/>
        <rFont val="Calibri"/>
        <family val="2"/>
        <scheme val="minor"/>
      </rPr>
      <t>6)</t>
    </r>
  </si>
  <si>
    <r>
      <t>6406/2-1 Lavrans</t>
    </r>
    <r>
      <rPr>
        <vertAlign val="superscript"/>
        <sz val="11"/>
        <color theme="1"/>
        <rFont val="Calibri"/>
        <family val="2"/>
        <scheme val="minor"/>
      </rPr>
      <t>7)</t>
    </r>
  </si>
  <si>
    <r>
      <t>6407/6-6 Mikkel Sør</t>
    </r>
    <r>
      <rPr>
        <vertAlign val="superscript"/>
        <sz val="11"/>
        <color theme="1"/>
        <rFont val="Calibri"/>
        <family val="2"/>
        <scheme val="minor"/>
      </rPr>
      <t>8)</t>
    </r>
  </si>
  <si>
    <t>1) Produksjonen i tabellen avviker fra produksjonstallene på ODs faktasider fordi verdijustering og kommersielle avtaler ikke er inkludert</t>
  </si>
  <si>
    <t>1) The production figures in the table deviate from the production figures on the NPD fact pages because value adjustments and commercial agreements are not included</t>
  </si>
  <si>
    <r>
      <t>Opphavlege reservar</t>
    </r>
    <r>
      <rPr>
        <b/>
        <vertAlign val="superscript"/>
        <sz val="9"/>
        <rFont val="Arial"/>
        <family val="2"/>
      </rPr>
      <t xml:space="preserve"> 1)</t>
    </r>
  </si>
  <si>
    <r>
      <t>Funnår</t>
    </r>
    <r>
      <rPr>
        <b/>
        <vertAlign val="superscript"/>
        <sz val="9"/>
        <rFont val="Arial"/>
        <family val="2"/>
      </rPr>
      <t>2)</t>
    </r>
  </si>
  <si>
    <t>2) Funnår er funnår for den eldste funnbrønnen som inngår i feltet</t>
  </si>
  <si>
    <t>3) Felt med godkjent utbyggingsplan der produksjonen ikkje var kome i gang per 31.12.2018</t>
  </si>
  <si>
    <r>
      <t>YME</t>
    </r>
    <r>
      <rPr>
        <vertAlign val="superscript"/>
        <sz val="9"/>
        <rFont val="Arial"/>
        <family val="2"/>
      </rPr>
      <t>3)</t>
    </r>
  </si>
  <si>
    <t>2) Discovery year is designated as the year of discovery for the oldest discovery well in the discovery in question</t>
  </si>
  <si>
    <t>3) Fields with an approved development plan not in production as of 31.12.18</t>
  </si>
  <si>
    <t>1) Reserve estimatene er ikke påvirket av kommersielle avtaler</t>
  </si>
  <si>
    <r>
      <t>Reserver1)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Reserves1)</t>
    </r>
  </si>
  <si>
    <t>1) Reserve estimates are not affected by commercial agreements</t>
  </si>
  <si>
    <r>
      <t>NGL</t>
    </r>
    <r>
      <rPr>
        <b/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2)</t>
    </r>
  </si>
  <si>
    <t>3) Funnår for den eldste funnbrønn som inngår</t>
  </si>
  <si>
    <t>4) 24/9-12 S (Frosk) har fått godkjent prøveutvinning</t>
  </si>
  <si>
    <r>
      <t>24/9-12 S (Frosk)</t>
    </r>
    <r>
      <rPr>
        <vertAlign val="superscript"/>
        <sz val="11"/>
        <color theme="1"/>
        <rFont val="Calibri"/>
        <family val="2"/>
        <scheme val="minor"/>
      </rPr>
      <t>4)</t>
    </r>
  </si>
  <si>
    <t>4) Test production is approved for 24/9-12 S (Frosk)</t>
  </si>
  <si>
    <r>
      <t>34/11-2 S (Nøkken)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</si>
  <si>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2) 1,9 er omregningsfaktoren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.</t>
    </r>
  </si>
  <si>
    <r>
      <t>2) 1 tonne NGL = 1.9 Sm</t>
    </r>
    <r>
      <rPr>
        <i/>
        <vertAlign val="superscript"/>
        <sz val="9"/>
        <color theme="1"/>
        <rFont val="Arial"/>
        <family val="2"/>
      </rPr>
      <t>3</t>
    </r>
    <r>
      <rPr>
        <i/>
        <sz val="9"/>
        <color theme="1"/>
        <rFont val="Arial"/>
        <family val="2"/>
      </rPr>
      <t xml:space="preserve"> NGL</t>
    </r>
  </si>
  <si>
    <t>4) Test production from the Ærfugl field is ongoing</t>
  </si>
  <si>
    <r>
      <t>NGL</t>
    </r>
    <r>
      <rPr>
        <b/>
        <vertAlign val="superscript"/>
        <sz val="9"/>
        <rFont val="Arial"/>
        <family val="2"/>
      </rPr>
      <t>2)</t>
    </r>
  </si>
  <si>
    <t>1) Reserve-estimatene er ikke påvirket av kommersielle avtaler</t>
  </si>
  <si>
    <t>Utvinning ikke evaluert (RK 7A)**/Production not evaluated (RC 7A)</t>
  </si>
  <si>
    <t>1) Navn i parantes er ikke-offisielle funn navn</t>
  </si>
  <si>
    <r>
      <t>Funnår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</si>
  <si>
    <t>Estimatene gir en oversikt over hvor mye olje og gass som fantes i reservoarene før produksjonen tok til.</t>
  </si>
  <si>
    <t>Det finnes alternative måter å beregne tilstedeværende ressurser på. Estimatene som oppgis er derfor ikke nødvendigvis sammenlignbare mellom de ulike feltene.</t>
  </si>
  <si>
    <t>The estimates give an overview of how much oil and gas were in the reservoars before production started.</t>
  </si>
  <si>
    <t>There are alternative methods for calculationg in-place resources. The given estimates are therefore not neccessarily comparible between fields.</t>
  </si>
  <si>
    <r>
      <t>condensate 
mill Sm</t>
    </r>
    <r>
      <rPr>
        <vertAlign val="superscript"/>
        <sz val="10"/>
        <rFont val="Arial"/>
        <family val="2"/>
      </rPr>
      <t>3</t>
    </r>
  </si>
  <si>
    <t>4) Prøveutvinning fra Ærfugl feltet pågår</t>
  </si>
  <si>
    <t>33/9-6 Delta</t>
  </si>
  <si>
    <t>6) Troll omfatter TOGI</t>
  </si>
  <si>
    <t>7) Prøveutvinning fra Ærfugl feltet pågår</t>
  </si>
  <si>
    <t>4) 7220/11-1 (Alta) has completed the test production</t>
  </si>
  <si>
    <t>6) Troll includes TOGI</t>
  </si>
  <si>
    <t>5) Heidrun omfatter leveranse til Tjeldbergodden</t>
  </si>
  <si>
    <t>5) Heidrun includes delivery to Tjeldbergodden</t>
  </si>
  <si>
    <t>7) Test production from the Ærfugl field is ongoing</t>
  </si>
  <si>
    <t>4) 7220/11-1 (Alta) har avsluttet prøveutvinning</t>
  </si>
  <si>
    <t>4) Rettighetshaverne i 34/11-2 S (Nøkken) har besluttet prøveutvinning</t>
  </si>
  <si>
    <t>5) The licensees in 34/11-2 S (Nøkken) have decided for test production</t>
  </si>
  <si>
    <t>7) 6406/2-1 Lavrans inkluderer ressurser i RK 7F</t>
  </si>
  <si>
    <t>8) 6407/6-6 Mikkel Sør inkluderer 6407/6-7 S Mikkel Sør - funnår 2009</t>
  </si>
  <si>
    <t>7) 6406/2-1 Lavrans includes resources in RC 7F</t>
  </si>
  <si>
    <t>8) 6407/6-6 Mikkel Sør includes 6407/6-7 S Mikkel Sør - discovery year 2009</t>
  </si>
  <si>
    <t>3) Rettighetshaverne i 24/9-12 S (Frosk) har besluttet utvidelse av prøveutvinning</t>
  </si>
  <si>
    <t>4) The licensees in 24/9-12 S (Frosk) have decided to expand the test production</t>
  </si>
  <si>
    <t>Classification of petroleum resources</t>
  </si>
  <si>
    <t>Total Oil UK Limited</t>
  </si>
  <si>
    <r>
      <t>24/9-12 S (Frosk)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</si>
  <si>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7220/11-1 (Alta)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</si>
  <si>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7120/12-2 (Alke Sør)</t>
    </r>
    <r>
      <rPr>
        <vertAlign val="superscript"/>
        <sz val="11"/>
        <color theme="1"/>
        <rFont val="Calibri"/>
        <family val="2"/>
        <scheme val="minor"/>
      </rPr>
      <t>6)</t>
    </r>
  </si>
  <si>
    <r>
      <t>7324/8-1 (Wisting)</t>
    </r>
    <r>
      <rPr>
        <vertAlign val="superscript"/>
        <sz val="11"/>
        <color theme="1"/>
        <rFont val="Calibri"/>
        <family val="2"/>
        <scheme val="minor"/>
      </rPr>
      <t>7)</t>
    </r>
  </si>
  <si>
    <t>6) 7120/12-2 (Alke Sør) inkluderer ressurser i 7120/12-3 (Alke Nord) - funnår 1983</t>
  </si>
  <si>
    <t>7) 7324/8-1 (Wisting) inkluderer ressurser i 7324/7-2 (Hanssen) - funnår 2014</t>
  </si>
  <si>
    <t>6) 7120/12-2 (Alke Sør) includes resources in 7120/12-3 (Alke Nord)- discovery year 1983</t>
  </si>
  <si>
    <t>7) 7324/8-1 (Wisting) includes resources in 7324/7-2 (Hanssen) - discovery year 2014</t>
  </si>
  <si>
    <t>5) Estimatene inkluderer ikke ressurser fra de andre tabellene</t>
  </si>
  <si>
    <t>5) Resources from the other tables are not included in this estimate</t>
  </si>
  <si>
    <t>18. februar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</si>
</sst>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0.0"/>
    <numFmt numFmtId="166" formatCode="0.000"/>
    <numFmt numFmtId="167" formatCode="#,##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9"/>
      <color indexed="63"/>
      <name val="Arial"/>
      <family val="2"/>
    </font>
    <font>
      <vertAlign val="superscript"/>
      <sz val="9"/>
      <color theme="1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9"/>
      <color indexed="10"/>
      <name val="Arial"/>
      <family val="2"/>
    </font>
    <font>
      <i/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29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164" fontId="6" fillId="0" borderId="7" xfId="2" applyNumberFormat="1" applyFont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1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2" xfId="2" applyFont="1" applyBorder="1"/>
    <xf numFmtId="0" fontId="0" fillId="0" borderId="33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0" fontId="6" fillId="0" borderId="34" xfId="2" applyFont="1" applyBorder="1" applyAlignment="1">
      <alignment wrapText="1"/>
    </xf>
    <xf numFmtId="0" fontId="6" fillId="0" borderId="36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3" fillId="0" borderId="19" xfId="2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0" fontId="3" fillId="0" borderId="0" xfId="4" applyFill="1"/>
    <xf numFmtId="0" fontId="12" fillId="0" borderId="0" xfId="2" applyFont="1"/>
    <xf numFmtId="0" fontId="15" fillId="0" borderId="0" xfId="4" applyFont="1"/>
    <xf numFmtId="0" fontId="16" fillId="0" borderId="0" xfId="4" applyFont="1"/>
    <xf numFmtId="0" fontId="10" fillId="0" borderId="0" xfId="2" applyFont="1" applyBorder="1"/>
    <xf numFmtId="0" fontId="6" fillId="0" borderId="0" xfId="4" applyFont="1"/>
    <xf numFmtId="0" fontId="12" fillId="0" borderId="41" xfId="2" applyFont="1" applyBorder="1"/>
    <xf numFmtId="165" fontId="12" fillId="0" borderId="14" xfId="2" applyNumberFormat="1" applyFont="1" applyBorder="1"/>
    <xf numFmtId="165" fontId="12" fillId="0" borderId="15" xfId="2" applyNumberFormat="1" applyFont="1" applyBorder="1"/>
    <xf numFmtId="165" fontId="12" fillId="0" borderId="0" xfId="2" applyNumberFormat="1" applyFont="1"/>
    <xf numFmtId="0" fontId="12" fillId="0" borderId="43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3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7" xfId="2" applyNumberFormat="1" applyFont="1" applyBorder="1"/>
    <xf numFmtId="165" fontId="10" fillId="0" borderId="28" xfId="2" applyNumberFormat="1" applyFont="1" applyBorder="1"/>
    <xf numFmtId="165" fontId="10" fillId="0" borderId="30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0" fontId="3" fillId="0" borderId="9" xfId="4" applyBorder="1"/>
    <xf numFmtId="0" fontId="10" fillId="0" borderId="30" xfId="2" applyFont="1" applyBorder="1"/>
    <xf numFmtId="165" fontId="17" fillId="0" borderId="0" xfId="2" applyNumberFormat="1" applyFont="1" applyBorder="1" applyAlignment="1">
      <alignment horizontal="right"/>
    </xf>
    <xf numFmtId="0" fontId="6" fillId="0" borderId="0" xfId="2" applyFont="1" applyFill="1"/>
    <xf numFmtId="1" fontId="12" fillId="0" borderId="9" xfId="2" applyNumberFormat="1" applyFont="1" applyBorder="1"/>
    <xf numFmtId="0" fontId="3" fillId="2" borderId="0" xfId="4" applyFill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1" fontId="12" fillId="0" borderId="19" xfId="2" applyNumberFormat="1" applyFont="1" applyBorder="1"/>
    <xf numFmtId="1" fontId="12" fillId="0" borderId="22" xfId="2" applyNumberFormat="1" applyFont="1" applyBorder="1"/>
    <xf numFmtId="49" fontId="10" fillId="0" borderId="25" xfId="2" applyNumberFormat="1" applyFont="1" applyBorder="1"/>
    <xf numFmtId="165" fontId="10" fillId="0" borderId="28" xfId="2" applyNumberFormat="1" applyFont="1" applyFill="1" applyBorder="1"/>
    <xf numFmtId="165" fontId="10" fillId="0" borderId="30" xfId="2" applyNumberFormat="1" applyFont="1" applyFill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" fontId="12" fillId="0" borderId="19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19" fillId="0" borderId="8" xfId="1" applyNumberFormat="1" applyFont="1" applyBorder="1"/>
    <xf numFmtId="3" fontId="19" fillId="0" borderId="0" xfId="1" applyNumberFormat="1" applyFont="1" applyBorder="1"/>
    <xf numFmtId="3" fontId="19" fillId="0" borderId="14" xfId="1" applyNumberFormat="1" applyFont="1" applyBorder="1"/>
    <xf numFmtId="3" fontId="19" fillId="0" borderId="15" xfId="1" applyNumberFormat="1" applyFont="1" applyBorder="1"/>
    <xf numFmtId="3" fontId="19" fillId="0" borderId="20" xfId="1" applyNumberFormat="1" applyFont="1" applyBorder="1"/>
    <xf numFmtId="3" fontId="19" fillId="0" borderId="12" xfId="1" applyNumberFormat="1" applyFont="1" applyBorder="1"/>
    <xf numFmtId="3" fontId="19" fillId="0" borderId="45" xfId="1" applyNumberFormat="1" applyFont="1" applyBorder="1"/>
    <xf numFmtId="3" fontId="19" fillId="0" borderId="24" xfId="1" applyNumberFormat="1" applyFont="1" applyBorder="1"/>
    <xf numFmtId="164" fontId="20" fillId="0" borderId="12" xfId="1" applyNumberFormat="1" applyFont="1" applyBorder="1"/>
    <xf numFmtId="164" fontId="20" fillId="0" borderId="14" xfId="2" applyNumberFormat="1" applyFont="1" applyBorder="1"/>
    <xf numFmtId="164" fontId="20" fillId="0" borderId="15" xfId="1" applyNumberFormat="1" applyFont="1" applyBorder="1"/>
    <xf numFmtId="164" fontId="20" fillId="0" borderId="8" xfId="2" applyNumberFormat="1" applyFont="1" applyBorder="1"/>
    <xf numFmtId="164" fontId="20" fillId="0" borderId="0" xfId="1" applyNumberFormat="1" applyFont="1" applyBorder="1"/>
    <xf numFmtId="164" fontId="20" fillId="0" borderId="20" xfId="2" applyNumberFormat="1" applyFont="1" applyBorder="1"/>
    <xf numFmtId="164" fontId="20" fillId="0" borderId="24" xfId="1" applyNumberFormat="1" applyFont="1" applyBorder="1"/>
    <xf numFmtId="164" fontId="20" fillId="0" borderId="27" xfId="2" applyNumberFormat="1" applyFont="1" applyBorder="1"/>
    <xf numFmtId="164" fontId="20" fillId="0" borderId="28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6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3" fontId="19" fillId="0" borderId="27" xfId="1" applyNumberFormat="1" applyFont="1" applyBorder="1"/>
    <xf numFmtId="3" fontId="19" fillId="0" borderId="28" xfId="1" applyNumberFormat="1" applyFont="1" applyBorder="1"/>
    <xf numFmtId="164" fontId="23" fillId="0" borderId="11" xfId="1" applyNumberFormat="1" applyFont="1" applyBorder="1"/>
    <xf numFmtId="164" fontId="23" fillId="0" borderId="46" xfId="2" applyNumberFormat="1" applyFont="1" applyBorder="1"/>
    <xf numFmtId="164" fontId="23" fillId="0" borderId="7" xfId="2" applyNumberFormat="1" applyFont="1" applyBorder="1"/>
    <xf numFmtId="164" fontId="23" fillId="0" borderId="11" xfId="2" applyNumberFormat="1" applyFont="1" applyBorder="1"/>
    <xf numFmtId="164" fontId="23" fillId="0" borderId="23" xfId="2" applyNumberFormat="1" applyFont="1" applyBorder="1"/>
    <xf numFmtId="164" fontId="23" fillId="0" borderId="26" xfId="1" applyNumberFormat="1" applyFont="1" applyBorder="1"/>
    <xf numFmtId="0" fontId="2" fillId="0" borderId="19" xfId="1" applyFont="1" applyBorder="1"/>
    <xf numFmtId="3" fontId="24" fillId="0" borderId="19" xfId="1" applyNumberFormat="1" applyFont="1" applyBorder="1"/>
    <xf numFmtId="3" fontId="24" fillId="0" borderId="17" xfId="1" applyNumberFormat="1" applyFont="1" applyBorder="1"/>
    <xf numFmtId="3" fontId="24" fillId="0" borderId="22" xfId="1" applyNumberFormat="1" applyFont="1" applyBorder="1"/>
    <xf numFmtId="3" fontId="24" fillId="0" borderId="47" xfId="1" applyNumberFormat="1" applyFont="1" applyBorder="1"/>
    <xf numFmtId="3" fontId="24" fillId="0" borderId="48" xfId="1" applyNumberFormat="1" applyFont="1" applyBorder="1"/>
    <xf numFmtId="164" fontId="23" fillId="0" borderId="14" xfId="1" applyNumberFormat="1" applyFont="1" applyBorder="1"/>
    <xf numFmtId="164" fontId="23" fillId="0" borderId="15" xfId="1" applyNumberFormat="1" applyFont="1" applyBorder="1"/>
    <xf numFmtId="3" fontId="24" fillId="0" borderId="14" xfId="1" applyNumberFormat="1" applyFont="1" applyBorder="1"/>
    <xf numFmtId="3" fontId="24" fillId="0" borderId="15" xfId="1" applyNumberFormat="1" applyFont="1" applyBorder="1"/>
    <xf numFmtId="0" fontId="2" fillId="0" borderId="0" xfId="1" applyFont="1"/>
    <xf numFmtId="164" fontId="5" fillId="0" borderId="46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8" xfId="2" applyNumberFormat="1" applyFont="1" applyBorder="1"/>
    <xf numFmtId="164" fontId="1" fillId="0" borderId="31" xfId="1" applyNumberFormat="1" applyBorder="1"/>
    <xf numFmtId="164" fontId="2" fillId="0" borderId="43" xfId="1" applyNumberFormat="1" applyFont="1" applyBorder="1"/>
    <xf numFmtId="164" fontId="1" fillId="0" borderId="49" xfId="1" applyNumberFormat="1" applyBorder="1"/>
    <xf numFmtId="164" fontId="1" fillId="0" borderId="50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0" fillId="0" borderId="7" xfId="2" applyNumberFormat="1" applyFont="1" applyBorder="1"/>
    <xf numFmtId="1" fontId="0" fillId="0" borderId="19" xfId="2" applyNumberFormat="1" applyFont="1" applyBorder="1"/>
    <xf numFmtId="1" fontId="1" fillId="0" borderId="0" xfId="1" applyNumberFormat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0" fontId="0" fillId="0" borderId="10" xfId="2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1" fontId="0" fillId="0" borderId="22" xfId="2" applyNumberFormat="1" applyFont="1" applyFill="1" applyBorder="1"/>
    <xf numFmtId="0" fontId="6" fillId="0" borderId="49" xfId="2" applyFont="1" applyBorder="1"/>
    <xf numFmtId="1" fontId="6" fillId="0" borderId="24" xfId="2" applyNumberFormat="1" applyFont="1" applyBorder="1"/>
    <xf numFmtId="1" fontId="6" fillId="0" borderId="11" xfId="2" applyNumberFormat="1" applyFont="1" applyBorder="1"/>
    <xf numFmtId="1" fontId="6" fillId="0" borderId="45" xfId="2" applyNumberFormat="1" applyFont="1" applyBorder="1"/>
    <xf numFmtId="1" fontId="6" fillId="0" borderId="51" xfId="2" applyNumberFormat="1" applyFont="1" applyBorder="1"/>
    <xf numFmtId="1" fontId="6" fillId="0" borderId="22" xfId="2" applyNumberFormat="1" applyFont="1" applyBorder="1"/>
    <xf numFmtId="1" fontId="0" fillId="0" borderId="0" xfId="2" applyNumberFormat="1" applyFont="1" applyBorder="1"/>
    <xf numFmtId="0" fontId="0" fillId="0" borderId="0" xfId="2" applyFont="1" applyBorder="1"/>
    <xf numFmtId="0" fontId="0" fillId="0" borderId="9" xfId="2" applyFont="1" applyBorder="1"/>
    <xf numFmtId="0" fontId="6" fillId="0" borderId="10" xfId="2" applyFont="1" applyBorder="1"/>
    <xf numFmtId="1" fontId="6" fillId="0" borderId="12" xfId="2" applyNumberFormat="1" applyFont="1" applyBorder="1"/>
    <xf numFmtId="0" fontId="0" fillId="0" borderId="12" xfId="2" applyFont="1" applyBorder="1"/>
    <xf numFmtId="0" fontId="0" fillId="0" borderId="13" xfId="2" applyFont="1" applyBorder="1"/>
    <xf numFmtId="0" fontId="0" fillId="0" borderId="52" xfId="2" applyFont="1" applyBorder="1"/>
    <xf numFmtId="1" fontId="0" fillId="0" borderId="7" xfId="2" applyNumberFormat="1" applyFont="1" applyFill="1" applyBorder="1"/>
    <xf numFmtId="1" fontId="6" fillId="0" borderId="23" xfId="2" applyNumberFormat="1" applyFont="1" applyBorder="1"/>
    <xf numFmtId="0" fontId="6" fillId="0" borderId="6" xfId="2" applyFont="1" applyBorder="1"/>
    <xf numFmtId="1" fontId="6" fillId="0" borderId="0" xfId="2" applyNumberFormat="1" applyFont="1" applyBorder="1"/>
    <xf numFmtId="1" fontId="0" fillId="0" borderId="13" xfId="2" applyNumberFormat="1" applyFont="1" applyBorder="1"/>
    <xf numFmtId="1" fontId="0" fillId="0" borderId="9" xfId="2" applyNumberFormat="1" applyFont="1" applyBorder="1"/>
    <xf numFmtId="1" fontId="0" fillId="0" borderId="12" xfId="2" applyNumberFormat="1" applyFont="1" applyBorder="1"/>
    <xf numFmtId="1" fontId="0" fillId="0" borderId="8" xfId="2" applyNumberFormat="1" applyFont="1" applyBorder="1"/>
    <xf numFmtId="1" fontId="6" fillId="0" borderId="48" xfId="2" applyNumberFormat="1" applyFont="1" applyBorder="1"/>
    <xf numFmtId="0" fontId="0" fillId="2" borderId="0" xfId="2" applyFont="1" applyFill="1" applyBorder="1"/>
    <xf numFmtId="1" fontId="0" fillId="2" borderId="0" xfId="2" applyNumberFormat="1" applyFont="1" applyFill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165" fontId="12" fillId="0" borderId="0" xfId="4" applyNumberFormat="1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0" fontId="12" fillId="0" borderId="28" xfId="4" applyFont="1" applyBorder="1" applyAlignment="1">
      <alignment horizontal="center"/>
    </xf>
    <xf numFmtId="0" fontId="12" fillId="0" borderId="28" xfId="4" applyFont="1" applyBorder="1"/>
    <xf numFmtId="0" fontId="12" fillId="0" borderId="30" xfId="4" applyFont="1" applyBorder="1" applyAlignment="1">
      <alignment horizontal="right"/>
    </xf>
    <xf numFmtId="0" fontId="12" fillId="0" borderId="0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12" fillId="0" borderId="0" xfId="2" applyFont="1" applyAlignment="1">
      <alignment horizontal="center"/>
    </xf>
    <xf numFmtId="0" fontId="27" fillId="0" borderId="0" xfId="0" applyFont="1" applyAlignment="1">
      <alignment horizontal="left" readingOrder="1"/>
    </xf>
    <xf numFmtId="1" fontId="3" fillId="0" borderId="14" xfId="4" applyNumberFormat="1" applyBorder="1"/>
    <xf numFmtId="1" fontId="3" fillId="0" borderId="15" xfId="4" applyNumberFormat="1" applyBorder="1"/>
    <xf numFmtId="1" fontId="3" fillId="0" borderId="8" xfId="4" applyNumberFormat="1" applyBorder="1"/>
    <xf numFmtId="1" fontId="3" fillId="0" borderId="0" xfId="4" applyNumberFormat="1" applyBorder="1"/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center" vertical="top" wrapText="1"/>
    </xf>
    <xf numFmtId="0" fontId="6" fillId="3" borderId="34" xfId="2" applyFont="1" applyFill="1" applyBorder="1" applyAlignment="1">
      <alignment vertical="top"/>
    </xf>
    <xf numFmtId="0" fontId="3" fillId="0" borderId="43" xfId="4" applyBorder="1"/>
    <xf numFmtId="1" fontId="3" fillId="0" borderId="42" xfId="4" applyNumberFormat="1" applyBorder="1"/>
    <xf numFmtId="1" fontId="3" fillId="0" borderId="9" xfId="4" applyNumberFormat="1" applyBorder="1"/>
    <xf numFmtId="0" fontId="3" fillId="0" borderId="43" xfId="4" applyFont="1" applyBorder="1"/>
    <xf numFmtId="0" fontId="6" fillId="0" borderId="53" xfId="4" applyFont="1" applyBorder="1"/>
    <xf numFmtId="1" fontId="6" fillId="0" borderId="54" xfId="4" applyNumberFormat="1" applyFont="1" applyBorder="1"/>
    <xf numFmtId="1" fontId="6" fillId="0" borderId="44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58" xfId="2" applyFont="1" applyFill="1" applyBorder="1" applyAlignment="1">
      <alignment horizontal="center" vertical="top" wrapText="1"/>
    </xf>
    <xf numFmtId="0" fontId="10" fillId="3" borderId="32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2" fillId="3" borderId="13" xfId="2" applyFont="1" applyFill="1" applyBorder="1"/>
    <xf numFmtId="0" fontId="10" fillId="3" borderId="1" xfId="2" applyFont="1" applyFill="1" applyBorder="1"/>
    <xf numFmtId="0" fontId="25" fillId="3" borderId="10" xfId="2" applyFont="1" applyFill="1" applyBorder="1"/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7" xfId="2" applyFont="1" applyFill="1" applyBorder="1" applyAlignment="1">
      <alignment horizontal="center" vertical="top" wrapText="1"/>
    </xf>
    <xf numFmtId="0" fontId="10" fillId="3" borderId="59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2" fillId="3" borderId="0" xfId="2" applyFont="1" applyFill="1"/>
    <xf numFmtId="0" fontId="10" fillId="0" borderId="50" xfId="2" applyFont="1" applyBorder="1" applyAlignment="1">
      <alignment wrapText="1"/>
    </xf>
    <xf numFmtId="0" fontId="32" fillId="0" borderId="0" xfId="0" applyFont="1" applyAlignment="1">
      <alignment horizontal="left" readingOrder="1"/>
    </xf>
    <xf numFmtId="0" fontId="33" fillId="0" borderId="0" xfId="0" applyFont="1" applyAlignment="1">
      <alignment horizontal="left" readingOrder="1"/>
    </xf>
    <xf numFmtId="0" fontId="0" fillId="3" borderId="1" xfId="2" applyFont="1" applyFill="1" applyBorder="1"/>
    <xf numFmtId="0" fontId="6" fillId="3" borderId="52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2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0" borderId="0" xfId="4" quotePrefix="1" applyBorder="1"/>
    <xf numFmtId="14" fontId="3" fillId="0" borderId="0" xfId="4" quotePrefix="1" applyNumberFormat="1" applyBorder="1"/>
    <xf numFmtId="0" fontId="3" fillId="0" borderId="28" xfId="4" quotePrefix="1" applyBorder="1"/>
    <xf numFmtId="0" fontId="3" fillId="0" borderId="30" xfId="4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37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37" fillId="3" borderId="0" xfId="26" applyFont="1" applyFill="1" applyAlignment="1" applyProtection="1">
      <alignment vertical="top"/>
      <protection hidden="1"/>
    </xf>
    <xf numFmtId="0" fontId="37" fillId="3" borderId="0" xfId="26" applyFont="1" applyFill="1" applyAlignment="1" applyProtection="1">
      <alignment vertical="top" wrapText="1"/>
      <protection hidden="1"/>
    </xf>
    <xf numFmtId="0" fontId="37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37" fillId="3" borderId="0" xfId="26" applyFill="1" applyAlignment="1" applyProtection="1">
      <alignment vertical="top"/>
      <protection hidden="1"/>
    </xf>
    <xf numFmtId="0" fontId="3" fillId="3" borderId="0" xfId="25" applyFill="1" applyAlignment="1" applyProtection="1">
      <protection hidden="1"/>
    </xf>
    <xf numFmtId="0" fontId="25" fillId="3" borderId="0" xfId="2" applyFont="1" applyFill="1"/>
    <xf numFmtId="0" fontId="28" fillId="0" borderId="0" xfId="0" applyFont="1" applyAlignment="1">
      <alignment horizontal="left" readingOrder="1"/>
    </xf>
    <xf numFmtId="0" fontId="31" fillId="0" borderId="0" xfId="4" applyFont="1"/>
    <xf numFmtId="0" fontId="10" fillId="0" borderId="31" xfId="2" applyFont="1" applyBorder="1" applyAlignment="1">
      <alignment wrapText="1"/>
    </xf>
    <xf numFmtId="0" fontId="25" fillId="0" borderId="0" xfId="2" applyFont="1"/>
    <xf numFmtId="0" fontId="37" fillId="3" borderId="0" xfId="26" applyFill="1" applyAlignment="1" applyProtection="1">
      <alignment vertical="center"/>
      <protection hidden="1"/>
    </xf>
    <xf numFmtId="0" fontId="6" fillId="0" borderId="50" xfId="2" applyFont="1" applyBorder="1"/>
    <xf numFmtId="1" fontId="6" fillId="0" borderId="27" xfId="2" applyNumberFormat="1" applyFont="1" applyBorder="1"/>
    <xf numFmtId="1" fontId="6" fillId="0" borderId="28" xfId="2" applyNumberFormat="1" applyFont="1" applyBorder="1"/>
    <xf numFmtId="1" fontId="6" fillId="0" borderId="29" xfId="2" applyNumberFormat="1" applyFont="1" applyBorder="1"/>
    <xf numFmtId="0" fontId="0" fillId="0" borderId="25" xfId="2" applyFont="1" applyBorder="1"/>
    <xf numFmtId="1" fontId="1" fillId="0" borderId="27" xfId="1" applyNumberFormat="1" applyBorder="1"/>
    <xf numFmtId="1" fontId="1" fillId="0" borderId="28" xfId="1" applyNumberFormat="1" applyBorder="1"/>
    <xf numFmtId="1" fontId="1" fillId="0" borderId="29" xfId="1" applyNumberFormat="1" applyBorder="1"/>
    <xf numFmtId="1" fontId="0" fillId="0" borderId="27" xfId="2" applyNumberFormat="1" applyFont="1" applyFill="1" applyBorder="1"/>
    <xf numFmtId="1" fontId="0" fillId="0" borderId="48" xfId="2" applyNumberFormat="1" applyFont="1" applyFill="1" applyBorder="1"/>
    <xf numFmtId="165" fontId="40" fillId="0" borderId="8" xfId="0" applyNumberFormat="1" applyFon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40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0" fillId="0" borderId="0" xfId="0" applyNumberFormat="1" applyFont="1" applyBorder="1"/>
    <xf numFmtId="0" fontId="36" fillId="0" borderId="0" xfId="1" applyFont="1"/>
    <xf numFmtId="165" fontId="25" fillId="0" borderId="0" xfId="2" applyNumberFormat="1" applyFont="1"/>
    <xf numFmtId="0" fontId="10" fillId="3" borderId="63" xfId="2" applyFont="1" applyFill="1" applyBorder="1" applyAlignment="1">
      <alignment wrapText="1"/>
    </xf>
    <xf numFmtId="0" fontId="25" fillId="0" borderId="0" xfId="4" applyFont="1"/>
    <xf numFmtId="164" fontId="0" fillId="0" borderId="43" xfId="1" applyNumberFormat="1" applyFont="1" applyBorder="1" applyAlignment="1"/>
    <xf numFmtId="164" fontId="0" fillId="0" borderId="33" xfId="1" applyNumberFormat="1" applyFont="1" applyBorder="1" applyAlignment="1"/>
    <xf numFmtId="164" fontId="36" fillId="0" borderId="33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6" fillId="0" borderId="26" xfId="2" applyNumberFormat="1" applyFont="1" applyFill="1" applyBorder="1" applyAlignment="1">
      <alignment wrapText="1"/>
    </xf>
    <xf numFmtId="164" fontId="0" fillId="0" borderId="41" xfId="1" applyNumberFormat="1" applyFont="1" applyBorder="1" applyAlignment="1">
      <alignment vertical="top" wrapText="1"/>
    </xf>
    <xf numFmtId="164" fontId="10" fillId="0" borderId="15" xfId="2" applyNumberFormat="1" applyFont="1" applyBorder="1" applyAlignment="1">
      <alignment horizontal="center" vertical="center" wrapText="1"/>
    </xf>
    <xf numFmtId="164" fontId="6" fillId="0" borderId="11" xfId="2" applyNumberFormat="1" applyFont="1" applyFill="1" applyBorder="1" applyAlignment="1">
      <alignment wrapText="1"/>
    </xf>
    <xf numFmtId="0" fontId="3" fillId="0" borderId="43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49" fontId="3" fillId="0" borderId="6" xfId="4" quotePrefix="1" applyNumberFormat="1" applyBorder="1"/>
    <xf numFmtId="165" fontId="12" fillId="0" borderId="42" xfId="2" applyNumberFormat="1" applyFon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48" fillId="0" borderId="0" xfId="4" applyFont="1"/>
    <xf numFmtId="165" fontId="49" fillId="0" borderId="0" xfId="2" applyNumberFormat="1" applyFont="1" applyBorder="1" applyAlignment="1">
      <alignment horizontal="right"/>
    </xf>
    <xf numFmtId="165" fontId="49" fillId="0" borderId="0" xfId="2" applyNumberFormat="1" applyFont="1"/>
    <xf numFmtId="165" fontId="12" fillId="0" borderId="0" xfId="2" applyNumberFormat="1" applyFont="1" applyBorder="1" applyAlignment="1">
      <alignment horizontal="right"/>
    </xf>
    <xf numFmtId="49" fontId="3" fillId="0" borderId="25" xfId="4" quotePrefix="1" applyNumberFormat="1" applyBorder="1"/>
    <xf numFmtId="0" fontId="40" fillId="0" borderId="6" xfId="2" applyFont="1" applyBorder="1"/>
    <xf numFmtId="165" fontId="40" fillId="0" borderId="8" xfId="2" applyNumberFormat="1" applyFont="1" applyBorder="1" applyAlignment="1">
      <alignment horizontal="right"/>
    </xf>
    <xf numFmtId="165" fontId="40" fillId="0" borderId="0" xfId="2" applyNumberFormat="1" applyFont="1" applyBorder="1" applyAlignment="1">
      <alignment horizontal="right"/>
    </xf>
    <xf numFmtId="165" fontId="40" fillId="0" borderId="20" xfId="2" applyNumberFormat="1" applyFont="1" applyBorder="1" applyAlignment="1">
      <alignment horizontal="right"/>
    </xf>
    <xf numFmtId="165" fontId="40" fillId="0" borderId="12" xfId="2" applyNumberFormat="1" applyFont="1" applyBorder="1" applyAlignment="1">
      <alignment horizontal="right"/>
    </xf>
    <xf numFmtId="165" fontId="51" fillId="0" borderId="27" xfId="2" applyNumberFormat="1" applyFont="1" applyBorder="1" applyAlignment="1">
      <alignment horizontal="right"/>
    </xf>
    <xf numFmtId="165" fontId="51" fillId="0" borderId="28" xfId="2" applyNumberFormat="1" applyFont="1" applyBorder="1" applyAlignment="1">
      <alignment horizontal="right"/>
    </xf>
    <xf numFmtId="165" fontId="10" fillId="0" borderId="0" xfId="2" applyNumberFormat="1" applyFont="1" applyFill="1" applyBorder="1"/>
    <xf numFmtId="49" fontId="12" fillId="0" borderId="0" xfId="2" applyNumberFormat="1" applyFont="1" applyBorder="1"/>
    <xf numFmtId="49" fontId="10" fillId="0" borderId="65" xfId="2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49" fontId="3" fillId="0" borderId="6" xfId="4" quotePrefix="1" applyNumberFormat="1" applyFont="1" applyBorder="1"/>
    <xf numFmtId="0" fontId="3" fillId="0" borderId="9" xfId="4" applyFont="1" applyBorder="1"/>
    <xf numFmtId="0" fontId="15" fillId="3" borderId="0" xfId="25" applyFont="1" applyFill="1" applyProtection="1">
      <protection hidden="1"/>
    </xf>
    <xf numFmtId="0" fontId="3" fillId="0" borderId="0" xfId="0" applyFont="1" applyAlignment="1">
      <alignment horizontal="left"/>
    </xf>
    <xf numFmtId="2" fontId="12" fillId="0" borderId="0" xfId="2" applyNumberFormat="1" applyFont="1"/>
    <xf numFmtId="49" fontId="10" fillId="0" borderId="0" xfId="2" applyNumberFormat="1" applyFont="1" applyFill="1" applyBorder="1" applyAlignment="1">
      <alignment wrapText="1"/>
    </xf>
    <xf numFmtId="49" fontId="10" fillId="0" borderId="4" xfId="2" applyNumberFormat="1" applyFont="1" applyFill="1" applyBorder="1" applyAlignment="1">
      <alignment wrapText="1"/>
    </xf>
    <xf numFmtId="49" fontId="10" fillId="0" borderId="5" xfId="2" applyNumberFormat="1" applyFont="1" applyFill="1" applyBorder="1" applyAlignment="1">
      <alignment horizontal="center" wrapText="1"/>
    </xf>
    <xf numFmtId="0" fontId="37" fillId="3" borderId="0" xfId="26" applyFill="1" applyAlignment="1" applyProtection="1">
      <protection hidden="1"/>
    </xf>
    <xf numFmtId="0" fontId="52" fillId="0" borderId="0" xfId="1" applyFont="1"/>
    <xf numFmtId="0" fontId="53" fillId="0" borderId="0" xfId="1" applyFont="1"/>
    <xf numFmtId="165" fontId="12" fillId="0" borderId="64" xfId="2" applyNumberFormat="1" applyFont="1" applyBorder="1"/>
    <xf numFmtId="0" fontId="12" fillId="3" borderId="9" xfId="2" applyFont="1" applyFill="1" applyBorder="1"/>
    <xf numFmtId="165" fontId="12" fillId="3" borderId="8" xfId="2" applyNumberFormat="1" applyFont="1" applyFill="1" applyBorder="1" applyAlignment="1">
      <alignment horizontal="right" vertical="top" wrapText="1"/>
    </xf>
    <xf numFmtId="165" fontId="12" fillId="3" borderId="0" xfId="2" applyNumberFormat="1" applyFont="1" applyFill="1" applyBorder="1" applyAlignment="1">
      <alignment horizontal="right" vertical="top" wrapText="1"/>
    </xf>
    <xf numFmtId="2" fontId="3" fillId="0" borderId="0" xfId="4" applyNumberFormat="1"/>
    <xf numFmtId="49" fontId="3" fillId="0" borderId="6" xfId="2" quotePrefix="1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>
      <alignment wrapText="1"/>
    </xf>
    <xf numFmtId="2" fontId="6" fillId="0" borderId="61" xfId="2" applyNumberFormat="1" applyFont="1" applyBorder="1"/>
    <xf numFmtId="2" fontId="6" fillId="0" borderId="35" xfId="2" applyNumberFormat="1" applyFont="1" applyBorder="1"/>
    <xf numFmtId="2" fontId="10" fillId="0" borderId="62" xfId="2" applyNumberFormat="1" applyFont="1" applyBorder="1"/>
    <xf numFmtId="2" fontId="6" fillId="0" borderId="0" xfId="2" applyNumberFormat="1" applyFont="1" applyBorder="1"/>
    <xf numFmtId="2" fontId="6" fillId="0" borderId="0" xfId="2" applyNumberFormat="1" applyFont="1"/>
    <xf numFmtId="1" fontId="1" fillId="0" borderId="14" xfId="1" applyNumberFormat="1" applyFont="1" applyBorder="1"/>
    <xf numFmtId="1" fontId="1" fillId="0" borderId="15" xfId="1" applyNumberFormat="1" applyFont="1" applyBorder="1"/>
    <xf numFmtId="1" fontId="1" fillId="0" borderId="16" xfId="1" applyNumberFormat="1" applyFont="1" applyBorder="1"/>
    <xf numFmtId="1" fontId="1" fillId="0" borderId="8" xfId="1" applyNumberFormat="1" applyFont="1" applyBorder="1"/>
    <xf numFmtId="1" fontId="1" fillId="0" borderId="0" xfId="1" applyNumberFormat="1" applyFont="1" applyBorder="1"/>
    <xf numFmtId="1" fontId="1" fillId="0" borderId="18" xfId="1" applyNumberFormat="1" applyFont="1" applyBorder="1"/>
    <xf numFmtId="1" fontId="1" fillId="0" borderId="7" xfId="2" applyNumberFormat="1" applyFont="1" applyBorder="1"/>
    <xf numFmtId="1" fontId="1" fillId="0" borderId="19" xfId="2" applyNumberFormat="1" applyFont="1" applyBorder="1"/>
    <xf numFmtId="1" fontId="1" fillId="0" borderId="14" xfId="2" applyNumberFormat="1" applyFont="1" applyBorder="1"/>
    <xf numFmtId="1" fontId="1" fillId="0" borderId="8" xfId="2" applyNumberFormat="1" applyFont="1" applyBorder="1"/>
    <xf numFmtId="165" fontId="3" fillId="0" borderId="0" xfId="2" applyNumberFormat="1" applyFont="1" applyFill="1"/>
    <xf numFmtId="165" fontId="10" fillId="0" borderId="0" xfId="2" applyNumberFormat="1" applyFont="1" applyFill="1"/>
    <xf numFmtId="165" fontId="0" fillId="0" borderId="0" xfId="0" applyNumberFormat="1" applyAlignment="1">
      <alignment horizontal="right"/>
    </xf>
    <xf numFmtId="164" fontId="3" fillId="0" borderId="7" xfId="2" applyNumberFormat="1" applyFont="1" applyFill="1" applyBorder="1" applyAlignment="1">
      <alignment horizontal="left" vertical="top" wrapText="1"/>
    </xf>
    <xf numFmtId="167" fontId="12" fillId="0" borderId="12" xfId="2" applyNumberFormat="1" applyFont="1" applyBorder="1"/>
    <xf numFmtId="1" fontId="12" fillId="0" borderId="13" xfId="2" applyNumberFormat="1" applyFont="1" applyBorder="1"/>
    <xf numFmtId="2" fontId="3" fillId="0" borderId="0" xfId="2" applyNumberFormat="1" applyFont="1" applyFill="1"/>
    <xf numFmtId="49" fontId="12" fillId="0" borderId="6" xfId="2" applyNumberFormat="1" applyFont="1" applyFill="1" applyBorder="1" applyAlignment="1">
      <alignment wrapText="1"/>
    </xf>
    <xf numFmtId="49" fontId="12" fillId="0" borderId="0" xfId="2" applyNumberFormat="1" applyFont="1" applyFill="1" applyBorder="1" applyAlignment="1">
      <alignment wrapText="1"/>
    </xf>
    <xf numFmtId="49" fontId="43" fillId="0" borderId="0" xfId="2" applyNumberFormat="1" applyFont="1"/>
    <xf numFmtId="165" fontId="41" fillId="0" borderId="8" xfId="2" applyNumberFormat="1" applyFont="1" applyBorder="1"/>
    <xf numFmtId="165" fontId="41" fillId="0" borderId="20" xfId="2" applyNumberFormat="1" applyFont="1" applyBorder="1"/>
    <xf numFmtId="0" fontId="10" fillId="3" borderId="24" xfId="2" applyFont="1" applyFill="1" applyBorder="1" applyAlignment="1">
      <alignment horizontal="center" vertical="top" wrapText="1"/>
    </xf>
    <xf numFmtId="0" fontId="10" fillId="3" borderId="45" xfId="2" applyFont="1" applyFill="1" applyBorder="1" applyAlignment="1">
      <alignment horizontal="center" vertical="top" wrapText="1"/>
    </xf>
    <xf numFmtId="0" fontId="10" fillId="3" borderId="51" xfId="2" applyFont="1" applyFill="1" applyBorder="1" applyAlignment="1">
      <alignment horizontal="center" vertical="top" wrapText="1"/>
    </xf>
    <xf numFmtId="0" fontId="0" fillId="0" borderId="0" xfId="2" applyFont="1" applyFill="1"/>
    <xf numFmtId="0" fontId="12" fillId="2" borderId="13" xfId="2" applyFont="1" applyFill="1" applyBorder="1"/>
    <xf numFmtId="0" fontId="12" fillId="0" borderId="25" xfId="2" applyFont="1" applyBorder="1"/>
    <xf numFmtId="165" fontId="55" fillId="0" borderId="27" xfId="2" applyNumberFormat="1" applyFont="1" applyBorder="1" applyAlignment="1">
      <alignment horizontal="right"/>
    </xf>
    <xf numFmtId="165" fontId="10" fillId="0" borderId="28" xfId="4" applyNumberFormat="1" applyFont="1" applyBorder="1"/>
    <xf numFmtId="165" fontId="17" fillId="0" borderId="0" xfId="2" applyNumberFormat="1" applyFont="1" applyBorder="1" applyAlignment="1">
      <alignment horizontal="left"/>
    </xf>
    <xf numFmtId="1" fontId="1" fillId="0" borderId="46" xfId="2" applyNumberFormat="1" applyFont="1" applyBorder="1"/>
    <xf numFmtId="3" fontId="0" fillId="0" borderId="0" xfId="0" applyNumberFormat="1"/>
    <xf numFmtId="0" fontId="0" fillId="0" borderId="0" xfId="0" applyBorder="1"/>
    <xf numFmtId="0" fontId="0" fillId="0" borderId="8" xfId="0" applyBorder="1"/>
    <xf numFmtId="0" fontId="0" fillId="0" borderId="20" xfId="0" applyBorder="1"/>
    <xf numFmtId="0" fontId="3" fillId="0" borderId="23" xfId="0" applyFont="1" applyBorder="1"/>
    <xf numFmtId="1" fontId="0" fillId="0" borderId="23" xfId="0" applyNumberFormat="1" applyBorder="1"/>
    <xf numFmtId="1" fontId="41" fillId="0" borderId="23" xfId="0" applyNumberFormat="1" applyFont="1" applyBorder="1"/>
    <xf numFmtId="3" fontId="0" fillId="0" borderId="21" xfId="0" applyNumberFormat="1" applyBorder="1"/>
    <xf numFmtId="3" fontId="0" fillId="0" borderId="11" xfId="0" applyNumberFormat="1" applyBorder="1"/>
    <xf numFmtId="0" fontId="0" fillId="0" borderId="45" xfId="0" applyBorder="1"/>
    <xf numFmtId="0" fontId="3" fillId="0" borderId="0" xfId="0" applyFont="1" applyBorder="1"/>
    <xf numFmtId="1" fontId="0" fillId="0" borderId="0" xfId="0" applyNumberFormat="1" applyBorder="1"/>
    <xf numFmtId="3" fontId="0" fillId="0" borderId="23" xfId="0" applyNumberFormat="1" applyBorder="1"/>
    <xf numFmtId="3" fontId="0" fillId="0" borderId="51" xfId="0" applyNumberFormat="1" applyBorder="1"/>
    <xf numFmtId="0" fontId="0" fillId="0" borderId="51" xfId="0" applyBorder="1"/>
    <xf numFmtId="0" fontId="0" fillId="4" borderId="14" xfId="0" applyFill="1" applyBorder="1"/>
    <xf numFmtId="0" fontId="0" fillId="4" borderId="46" xfId="0" applyFill="1" applyBorder="1"/>
    <xf numFmtId="0" fontId="0" fillId="4" borderId="1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20" xfId="0" applyFill="1" applyBorder="1"/>
    <xf numFmtId="0" fontId="0" fillId="4" borderId="11" xfId="0" applyFill="1" applyBorder="1"/>
    <xf numFmtId="0" fontId="0" fillId="4" borderId="21" xfId="0" applyFill="1" applyBorder="1"/>
    <xf numFmtId="0" fontId="0" fillId="5" borderId="14" xfId="0" applyFill="1" applyBorder="1"/>
    <xf numFmtId="0" fontId="0" fillId="5" borderId="46" xfId="0" applyFill="1" applyBorder="1"/>
    <xf numFmtId="0" fontId="0" fillId="5" borderId="16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18" xfId="0" applyFill="1" applyBorder="1"/>
    <xf numFmtId="0" fontId="0" fillId="5" borderId="20" xfId="0" applyFill="1" applyBorder="1"/>
    <xf numFmtId="0" fontId="0" fillId="5" borderId="11" xfId="0" applyFill="1" applyBorder="1"/>
    <xf numFmtId="0" fontId="0" fillId="5" borderId="21" xfId="0" applyFill="1" applyBorder="1"/>
    <xf numFmtId="0" fontId="0" fillId="6" borderId="14" xfId="0" applyFill="1" applyBorder="1"/>
    <xf numFmtId="0" fontId="0" fillId="6" borderId="46" xfId="0" applyFill="1" applyBorder="1"/>
    <xf numFmtId="0" fontId="0" fillId="6" borderId="16" xfId="0" applyFill="1" applyBorder="1"/>
    <xf numFmtId="0" fontId="0" fillId="6" borderId="8" xfId="0" applyFill="1" applyBorder="1"/>
    <xf numFmtId="0" fontId="0" fillId="6" borderId="7" xfId="0" applyFill="1" applyBorder="1"/>
    <xf numFmtId="0" fontId="0" fillId="6" borderId="18" xfId="0" applyFill="1" applyBorder="1"/>
    <xf numFmtId="0" fontId="0" fillId="6" borderId="20" xfId="0" applyFill="1" applyBorder="1"/>
    <xf numFmtId="0" fontId="0" fillId="6" borderId="11" xfId="0" applyFill="1" applyBorder="1"/>
    <xf numFmtId="0" fontId="0" fillId="6" borderId="21" xfId="0" applyFill="1" applyBorder="1"/>
    <xf numFmtId="0" fontId="3" fillId="6" borderId="23" xfId="0" applyFont="1" applyFill="1" applyBorder="1" applyAlignment="1">
      <alignment wrapText="1"/>
    </xf>
    <xf numFmtId="3" fontId="0" fillId="6" borderId="11" xfId="0" applyNumberFormat="1" applyFill="1" applyBorder="1"/>
    <xf numFmtId="3" fontId="0" fillId="4" borderId="11" xfId="0" applyNumberFormat="1" applyFill="1" applyBorder="1"/>
    <xf numFmtId="3" fontId="0" fillId="5" borderId="11" xfId="0" applyNumberFormat="1" applyFill="1" applyBorder="1"/>
    <xf numFmtId="2" fontId="10" fillId="0" borderId="29" xfId="2" applyNumberFormat="1" applyFont="1" applyBorder="1"/>
    <xf numFmtId="2" fontId="10" fillId="0" borderId="28" xfId="2" applyNumberFormat="1" applyFont="1" applyFill="1" applyBorder="1"/>
    <xf numFmtId="165" fontId="12" fillId="3" borderId="14" xfId="2" applyNumberFormat="1" applyFont="1" applyFill="1" applyBorder="1" applyAlignment="1">
      <alignment horizontal="right" vertical="top" wrapText="1"/>
    </xf>
    <xf numFmtId="0" fontId="12" fillId="3" borderId="17" xfId="2" applyFont="1" applyFill="1" applyBorder="1"/>
    <xf numFmtId="0" fontId="10" fillId="0" borderId="48" xfId="2" applyFont="1" applyFill="1" applyBorder="1"/>
    <xf numFmtId="0" fontId="12" fillId="0" borderId="0" xfId="2" applyFont="1" applyFill="1" applyBorder="1"/>
    <xf numFmtId="0" fontId="0" fillId="0" borderId="6" xfId="0" applyBorder="1" applyAlignment="1">
      <alignment horizontal="left"/>
    </xf>
    <xf numFmtId="165" fontId="12" fillId="0" borderId="12" xfId="2" applyNumberFormat="1" applyFont="1" applyFill="1" applyBorder="1"/>
    <xf numFmtId="0" fontId="0" fillId="0" borderId="21" xfId="0" applyBorder="1" applyAlignment="1">
      <alignment horizontal="left"/>
    </xf>
    <xf numFmtId="49" fontId="3" fillId="0" borderId="6" xfId="4" applyNumberFormat="1" applyFill="1" applyBorder="1"/>
    <xf numFmtId="0" fontId="3" fillId="0" borderId="0" xfId="4" applyFill="1" applyBorder="1"/>
    <xf numFmtId="0" fontId="3" fillId="0" borderId="9" xfId="4" applyFill="1" applyBorder="1"/>
    <xf numFmtId="0" fontId="3" fillId="0" borderId="0" xfId="4" quotePrefix="1" applyFont="1" applyBorder="1"/>
    <xf numFmtId="0" fontId="14" fillId="0" borderId="32" xfId="4" applyFont="1" applyBorder="1"/>
    <xf numFmtId="0" fontId="14" fillId="0" borderId="48" xfId="4" applyFont="1" applyBorder="1"/>
    <xf numFmtId="1" fontId="0" fillId="0" borderId="45" xfId="0" applyNumberFormat="1" applyBorder="1"/>
    <xf numFmtId="1" fontId="0" fillId="0" borderId="51" xfId="0" applyNumberFormat="1" applyBorder="1"/>
    <xf numFmtId="1" fontId="0" fillId="0" borderId="0" xfId="0" applyNumberFormat="1"/>
    <xf numFmtId="2" fontId="12" fillId="0" borderId="4" xfId="4" applyNumberFormat="1" applyFont="1" applyBorder="1"/>
    <xf numFmtId="2" fontId="12" fillId="0" borderId="0" xfId="4" applyNumberFormat="1" applyFont="1" applyBorder="1"/>
    <xf numFmtId="2" fontId="12" fillId="0" borderId="28" xfId="4" applyNumberFormat="1" applyFont="1" applyBorder="1"/>
    <xf numFmtId="0" fontId="0" fillId="0" borderId="12" xfId="0" applyBorder="1" applyAlignment="1">
      <alignment horizontal="left"/>
    </xf>
    <xf numFmtId="165" fontId="40" fillId="0" borderId="0" xfId="2" applyNumberFormat="1" applyFont="1"/>
    <xf numFmtId="0" fontId="10" fillId="0" borderId="48" xfId="2" applyFont="1" applyBorder="1"/>
    <xf numFmtId="0" fontId="0" fillId="0" borderId="66" xfId="0" applyBorder="1" applyAlignment="1">
      <alignment horizontal="left"/>
    </xf>
    <xf numFmtId="165" fontId="12" fillId="0" borderId="45" xfId="2" applyNumberFormat="1" applyFont="1" applyBorder="1"/>
    <xf numFmtId="165" fontId="12" fillId="0" borderId="24" xfId="2" applyNumberFormat="1" applyFont="1" applyBorder="1"/>
    <xf numFmtId="165" fontId="12" fillId="0" borderId="51" xfId="2" applyNumberFormat="1" applyFont="1" applyBorder="1"/>
    <xf numFmtId="0" fontId="12" fillId="2" borderId="67" xfId="2" applyFont="1" applyFill="1" applyBorder="1"/>
    <xf numFmtId="0" fontId="0" fillId="0" borderId="10" xfId="0" applyBorder="1" applyAlignment="1">
      <alignment horizontal="left"/>
    </xf>
    <xf numFmtId="0" fontId="12" fillId="0" borderId="6" xfId="2" applyFont="1" applyBorder="1" applyAlignment="1">
      <alignment wrapText="1"/>
    </xf>
    <xf numFmtId="2" fontId="12" fillId="0" borderId="29" xfId="2" applyNumberFormat="1" applyFont="1" applyBorder="1"/>
    <xf numFmtId="2" fontId="6" fillId="0" borderId="28" xfId="4" applyNumberFormat="1" applyFont="1" applyBorder="1"/>
    <xf numFmtId="2" fontId="12" fillId="0" borderId="8" xfId="2" applyNumberFormat="1" applyFont="1" applyBorder="1"/>
    <xf numFmtId="2" fontId="12" fillId="0" borderId="0" xfId="2" applyNumberFormat="1" applyFont="1" applyBorder="1"/>
    <xf numFmtId="2" fontId="40" fillId="0" borderId="8" xfId="2" applyNumberFormat="1" applyFont="1" applyBorder="1"/>
    <xf numFmtId="2" fontId="40" fillId="0" borderId="0" xfId="2" applyNumberFormat="1" applyFont="1" applyBorder="1"/>
    <xf numFmtId="2" fontId="12" fillId="0" borderId="18" xfId="2" applyNumberFormat="1" applyFont="1" applyBorder="1"/>
    <xf numFmtId="2" fontId="6" fillId="0" borderId="1" xfId="4" applyNumberFormat="1" applyFont="1" applyBorder="1"/>
    <xf numFmtId="2" fontId="6" fillId="0" borderId="4" xfId="4" applyNumberFormat="1" applyFont="1" applyBorder="1"/>
    <xf numFmtId="2" fontId="6" fillId="0" borderId="25" xfId="4" applyNumberFormat="1" applyFont="1" applyBorder="1"/>
    <xf numFmtId="0" fontId="37" fillId="3" borderId="0" xfId="26" quotePrefix="1" applyFill="1" applyAlignment="1" applyProtection="1">
      <alignment vertical="top" wrapText="1"/>
      <protection hidden="1"/>
    </xf>
    <xf numFmtId="0" fontId="58" fillId="3" borderId="0" xfId="25" applyFont="1" applyFill="1" applyAlignment="1" applyProtection="1">
      <alignment vertical="top"/>
      <protection hidden="1"/>
    </xf>
    <xf numFmtId="0" fontId="12" fillId="3" borderId="11" xfId="2" applyFont="1" applyFill="1" applyBorder="1" applyAlignment="1">
      <alignment horizontal="center" vertical="top" wrapText="1"/>
    </xf>
    <xf numFmtId="0" fontId="25" fillId="0" borderId="0" xfId="2" applyFont="1" applyFill="1"/>
    <xf numFmtId="0" fontId="59" fillId="0" borderId="0" xfId="4" applyFont="1" applyBorder="1"/>
    <xf numFmtId="165" fontId="43" fillId="0" borderId="0" xfId="2" applyNumberFormat="1" applyFont="1"/>
    <xf numFmtId="165" fontId="12" fillId="0" borderId="0" xfId="2" applyNumberFormat="1" applyFont="1" applyBorder="1" applyAlignment="1">
      <alignment horizontal="left"/>
    </xf>
    <xf numFmtId="0" fontId="49" fillId="0" borderId="0" xfId="4" applyFont="1"/>
    <xf numFmtId="0" fontId="3" fillId="0" borderId="9" xfId="2" applyNumberFormat="1" applyFont="1" applyFill="1" applyBorder="1" applyAlignment="1">
      <alignment horizontal="right" wrapText="1"/>
    </xf>
    <xf numFmtId="0" fontId="12" fillId="0" borderId="9" xfId="2" applyNumberFormat="1" applyFont="1" applyFill="1" applyBorder="1" applyAlignment="1">
      <alignment horizontal="right" wrapText="1"/>
    </xf>
    <xf numFmtId="0" fontId="3" fillId="0" borderId="28" xfId="4" applyBorder="1"/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60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40" xfId="2" applyFont="1" applyFill="1" applyBorder="1" applyAlignment="1">
      <alignment horizontal="left"/>
    </xf>
    <xf numFmtId="2" fontId="29" fillId="3" borderId="0" xfId="2" applyNumberFormat="1" applyFont="1" applyFill="1" applyAlignment="1">
      <alignment horizontal="left" wrapText="1"/>
    </xf>
    <xf numFmtId="164" fontId="0" fillId="0" borderId="41" xfId="1" applyNumberFormat="1" applyFont="1" applyBorder="1" applyAlignment="1">
      <alignment horizontal="center" vertical="center" wrapText="1"/>
    </xf>
    <xf numFmtId="164" fontId="0" fillId="0" borderId="43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42" fillId="0" borderId="39" xfId="2" applyNumberFormat="1" applyFont="1" applyBorder="1" applyAlignment="1">
      <alignment horizontal="center"/>
    </xf>
    <xf numFmtId="164" fontId="42" fillId="0" borderId="38" xfId="2" applyNumberFormat="1" applyFont="1" applyBorder="1" applyAlignment="1">
      <alignment horizontal="center"/>
    </xf>
    <xf numFmtId="164" fontId="42" fillId="0" borderId="60" xfId="2" applyNumberFormat="1" applyFont="1" applyBorder="1" applyAlignment="1">
      <alignment horizontal="center"/>
    </xf>
    <xf numFmtId="0" fontId="6" fillId="0" borderId="39" xfId="2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29" fillId="3" borderId="0" xfId="2" applyFont="1" applyFill="1" applyAlignment="1">
      <alignment vertical="top" wrapText="1"/>
    </xf>
    <xf numFmtId="0" fontId="10" fillId="0" borderId="37" xfId="2" applyFont="1" applyBorder="1" applyAlignment="1">
      <alignment horizontal="center" wrapText="1"/>
    </xf>
    <xf numFmtId="0" fontId="10" fillId="0" borderId="38" xfId="2" applyFont="1" applyBorder="1" applyAlignment="1">
      <alignment horizontal="center" wrapText="1"/>
    </xf>
    <xf numFmtId="0" fontId="10" fillId="0" borderId="60" xfId="2" applyFont="1" applyBorder="1" applyAlignment="1">
      <alignment horizontal="center" wrapText="1"/>
    </xf>
    <xf numFmtId="0" fontId="10" fillId="0" borderId="39" xfId="2" applyFont="1" applyBorder="1" applyAlignment="1">
      <alignment horizontal="center" wrapText="1"/>
    </xf>
    <xf numFmtId="0" fontId="12" fillId="0" borderId="38" xfId="2" applyFont="1" applyBorder="1" applyAlignment="1">
      <alignment horizontal="center"/>
    </xf>
    <xf numFmtId="0" fontId="12" fillId="0" borderId="40" xfId="2" applyFont="1" applyBorder="1" applyAlignment="1">
      <alignment horizontal="center"/>
    </xf>
    <xf numFmtId="0" fontId="29" fillId="3" borderId="0" xfId="2" applyFont="1" applyFill="1" applyAlignment="1">
      <alignment horizontal="left" vertical="top" wrapText="1"/>
    </xf>
    <xf numFmtId="0" fontId="29" fillId="3" borderId="0" xfId="2" applyFont="1" applyFill="1" applyAlignment="1">
      <alignment horizontal="left" vertical="top"/>
    </xf>
    <xf numFmtId="0" fontId="29" fillId="3" borderId="55" xfId="2" applyFont="1" applyFill="1" applyBorder="1" applyAlignment="1">
      <alignment vertical="top" wrapText="1"/>
    </xf>
    <xf numFmtId="0" fontId="29" fillId="3" borderId="35" xfId="2" applyFont="1" applyFill="1" applyBorder="1" applyAlignment="1">
      <alignment vertical="top" wrapText="1"/>
    </xf>
    <xf numFmtId="0" fontId="29" fillId="3" borderId="56" xfId="2" applyFont="1" applyFill="1" applyBorder="1" applyAlignment="1">
      <alignment vertical="top" wrapText="1"/>
    </xf>
  </cellXfs>
  <cellStyles count="27">
    <cellStyle name="=C:\WINNT35\SYSTEM32\COMMAND.COM" xfId="2" xr:uid="{00000000-0005-0000-0000-000000000000}"/>
    <cellStyle name="=C:\WINNT35\SYSTEM32\COMMAND.COM 2" xfId="3" xr:uid="{00000000-0005-0000-0000-000001000000}"/>
    <cellStyle name="Hyperkobling" xfId="26" builtinId="8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" xr:uid="{00000000-0005-0000-0000-00000B000000}"/>
    <cellStyle name="Normal 2" xfId="11" xr:uid="{00000000-0005-0000-0000-00000C000000}"/>
    <cellStyle name="Normal 2 2" xfId="12" xr:uid="{00000000-0005-0000-0000-00000D000000}"/>
    <cellStyle name="Normal 2 3" xfId="13" xr:uid="{00000000-0005-0000-0000-00000E000000}"/>
    <cellStyle name="Normal 2 4" xfId="14" xr:uid="{00000000-0005-0000-0000-00000F000000}"/>
    <cellStyle name="Normal 3" xfId="15" xr:uid="{00000000-0005-0000-0000-000010000000}"/>
    <cellStyle name="Normal 3 2" xfId="16" xr:uid="{00000000-0005-0000-0000-000011000000}"/>
    <cellStyle name="Normal 3 3" xfId="17" xr:uid="{00000000-0005-0000-0000-000012000000}"/>
    <cellStyle name="Normal 3 4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  <cellStyle name="Normal 7" xfId="22" xr:uid="{00000000-0005-0000-0000-000017000000}"/>
    <cellStyle name="Normal 8" xfId="23" xr:uid="{00000000-0005-0000-0000-000018000000}"/>
    <cellStyle name="Normal 9" xfId="24" xr:uid="{00000000-0005-0000-0000-000019000000}"/>
    <cellStyle name="Normal_ressursregnskap_2005" xfId="25" xr:uid="{00000000-0005-0000-0000-00001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29</xdr:row>
      <xdr:rowOff>200025</xdr:rowOff>
    </xdr:from>
    <xdr:to>
      <xdr:col>5</xdr:col>
      <xdr:colOff>723900</xdr:colOff>
      <xdr:row>36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31.12.2018.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2018.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161926</xdr:colOff>
      <xdr:row>1</xdr:row>
      <xdr:rowOff>104776</xdr:rowOff>
    </xdr:from>
    <xdr:to>
      <xdr:col>4</xdr:col>
      <xdr:colOff>114301</xdr:colOff>
      <xdr:row>5</xdr:row>
      <xdr:rowOff>104776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1926" y="266701"/>
          <a:ext cx="796290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Per 31.12.2018</a:t>
          </a:r>
        </a:p>
      </xdr:txBody>
    </xdr:sp>
    <xdr:clientData/>
  </xdr:twoCellAnchor>
  <xdr:twoCellAnchor editAs="oneCell">
    <xdr:from>
      <xdr:col>0</xdr:col>
      <xdr:colOff>85725</xdr:colOff>
      <xdr:row>10</xdr:row>
      <xdr:rowOff>57150</xdr:rowOff>
    </xdr:from>
    <xdr:to>
      <xdr:col>0</xdr:col>
      <xdr:colOff>209550</xdr:colOff>
      <xdr:row>10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21</xdr:row>
      <xdr:rowOff>57150</xdr:rowOff>
    </xdr:from>
    <xdr:to>
      <xdr:col>0</xdr:col>
      <xdr:colOff>228600</xdr:colOff>
      <xdr:row>21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290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5433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27</xdr:row>
      <xdr:rowOff>57150</xdr:rowOff>
    </xdr:from>
    <xdr:to>
      <xdr:col>0</xdr:col>
      <xdr:colOff>209550</xdr:colOff>
      <xdr:row>27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29</xdr:row>
      <xdr:rowOff>57150</xdr:rowOff>
    </xdr:from>
    <xdr:to>
      <xdr:col>0</xdr:col>
      <xdr:colOff>209550</xdr:colOff>
      <xdr:row>29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31</xdr:row>
      <xdr:rowOff>57150</xdr:rowOff>
    </xdr:from>
    <xdr:to>
      <xdr:col>0</xdr:col>
      <xdr:colOff>209550</xdr:colOff>
      <xdr:row>31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33</xdr:row>
      <xdr:rowOff>57150</xdr:rowOff>
    </xdr:from>
    <xdr:to>
      <xdr:col>0</xdr:col>
      <xdr:colOff>209550</xdr:colOff>
      <xdr:row>33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35</xdr:row>
      <xdr:rowOff>57150</xdr:rowOff>
    </xdr:from>
    <xdr:to>
      <xdr:col>0</xdr:col>
      <xdr:colOff>209550</xdr:colOff>
      <xdr:row>35</xdr:row>
      <xdr:rowOff>152400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228600</xdr:colOff>
      <xdr:row>12</xdr:row>
      <xdr:rowOff>114300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2098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371476</xdr:colOff>
      <xdr:row>2</xdr:row>
      <xdr:rowOff>28576</xdr:rowOff>
    </xdr:from>
    <xdr:to>
      <xdr:col>5</xdr:col>
      <xdr:colOff>485776</xdr:colOff>
      <xdr:row>6</xdr:row>
      <xdr:rowOff>116968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1" y="352426"/>
          <a:ext cx="876300" cy="73609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24</xdr:row>
      <xdr:rowOff>38100</xdr:rowOff>
    </xdr:from>
    <xdr:to>
      <xdr:col>0</xdr:col>
      <xdr:colOff>228600</xdr:colOff>
      <xdr:row>24</xdr:row>
      <xdr:rowOff>133350</xdr:rowOff>
    </xdr:to>
    <xdr:pic>
      <xdr:nvPicPr>
        <xdr:cNvPr id="32" name="Picture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100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</xdr:row>
      <xdr:rowOff>38100</xdr:rowOff>
    </xdr:from>
    <xdr:to>
      <xdr:col>0</xdr:col>
      <xdr:colOff>217181</xdr:colOff>
      <xdr:row>37</xdr:row>
      <xdr:rowOff>135644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6924675"/>
          <a:ext cx="121931" cy="9754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15</xdr:row>
      <xdr:rowOff>57150</xdr:rowOff>
    </xdr:from>
    <xdr:to>
      <xdr:col>0</xdr:col>
      <xdr:colOff>228600</xdr:colOff>
      <xdr:row>15</xdr:row>
      <xdr:rowOff>152400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E50ECD06-6EE9-4DD5-98BC-9C8C7A3BB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7336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pd.no/Global/Norsk/5-Regelverk/Tematiske-veiledninger/Ressursklassifisering_e.pdf" TargetMode="External"/><Relationship Id="rId2" Type="http://schemas.openxmlformats.org/officeDocument/2006/relationships/hyperlink" Target="http://www.npd.no/Global/Norsk/5-Regelverk/Tematiske%20veiledninger/Ressursklassifisering_n.pdf" TargetMode="External"/><Relationship Id="rId1" Type="http://schemas.openxmlformats.org/officeDocument/2006/relationships/hyperlink" Target="http://www.npd.no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2"/>
  <sheetViews>
    <sheetView tabSelected="1" topLeftCell="A22" zoomScaleNormal="100" zoomScaleSheetLayoutView="100" workbookViewId="0">
      <selection activeCell="C42" sqref="C42"/>
    </sheetView>
  </sheetViews>
  <sheetFormatPr baseColWidth="10" defaultRowHeight="12.75" x14ac:dyDescent="0.2"/>
  <cols>
    <col min="1" max="1" width="4.85546875" style="277" customWidth="1"/>
    <col min="2" max="2" width="92.42578125" style="277" customWidth="1"/>
    <col min="3" max="9" width="11.42578125" style="277" customWidth="1"/>
    <col min="10" max="10" width="5" style="277" customWidth="1"/>
    <col min="11" max="256" width="11.42578125" style="277"/>
    <col min="257" max="257" width="4.85546875" style="277" customWidth="1"/>
    <col min="258" max="258" width="92.42578125" style="277" customWidth="1"/>
    <col min="259" max="265" width="11.42578125" style="277" customWidth="1"/>
    <col min="266" max="266" width="5" style="277" customWidth="1"/>
    <col min="267" max="512" width="11.42578125" style="277"/>
    <col min="513" max="513" width="4.85546875" style="277" customWidth="1"/>
    <col min="514" max="514" width="92.42578125" style="277" customWidth="1"/>
    <col min="515" max="521" width="11.42578125" style="277" customWidth="1"/>
    <col min="522" max="522" width="5" style="277" customWidth="1"/>
    <col min="523" max="768" width="11.42578125" style="277"/>
    <col min="769" max="769" width="4.85546875" style="277" customWidth="1"/>
    <col min="770" max="770" width="92.42578125" style="277" customWidth="1"/>
    <col min="771" max="777" width="11.42578125" style="277" customWidth="1"/>
    <col min="778" max="778" width="5" style="277" customWidth="1"/>
    <col min="779" max="1024" width="11.42578125" style="277"/>
    <col min="1025" max="1025" width="4.85546875" style="277" customWidth="1"/>
    <col min="1026" max="1026" width="92.42578125" style="277" customWidth="1"/>
    <col min="1027" max="1033" width="11.42578125" style="277" customWidth="1"/>
    <col min="1034" max="1034" width="5" style="277" customWidth="1"/>
    <col min="1035" max="1280" width="11.42578125" style="277"/>
    <col min="1281" max="1281" width="4.85546875" style="277" customWidth="1"/>
    <col min="1282" max="1282" width="92.42578125" style="277" customWidth="1"/>
    <col min="1283" max="1289" width="11.42578125" style="277" customWidth="1"/>
    <col min="1290" max="1290" width="5" style="277" customWidth="1"/>
    <col min="1291" max="1536" width="11.42578125" style="277"/>
    <col min="1537" max="1537" width="4.85546875" style="277" customWidth="1"/>
    <col min="1538" max="1538" width="92.42578125" style="277" customWidth="1"/>
    <col min="1539" max="1545" width="11.42578125" style="277" customWidth="1"/>
    <col min="1546" max="1546" width="5" style="277" customWidth="1"/>
    <col min="1547" max="1792" width="11.42578125" style="277"/>
    <col min="1793" max="1793" width="4.85546875" style="277" customWidth="1"/>
    <col min="1794" max="1794" width="92.42578125" style="277" customWidth="1"/>
    <col min="1795" max="1801" width="11.42578125" style="277" customWidth="1"/>
    <col min="1802" max="1802" width="5" style="277" customWidth="1"/>
    <col min="1803" max="2048" width="11.42578125" style="277"/>
    <col min="2049" max="2049" width="4.85546875" style="277" customWidth="1"/>
    <col min="2050" max="2050" width="92.42578125" style="277" customWidth="1"/>
    <col min="2051" max="2057" width="11.42578125" style="277" customWidth="1"/>
    <col min="2058" max="2058" width="5" style="277" customWidth="1"/>
    <col min="2059" max="2304" width="11.42578125" style="277"/>
    <col min="2305" max="2305" width="4.85546875" style="277" customWidth="1"/>
    <col min="2306" max="2306" width="92.42578125" style="277" customWidth="1"/>
    <col min="2307" max="2313" width="11.42578125" style="277" customWidth="1"/>
    <col min="2314" max="2314" width="5" style="277" customWidth="1"/>
    <col min="2315" max="2560" width="11.42578125" style="277"/>
    <col min="2561" max="2561" width="4.85546875" style="277" customWidth="1"/>
    <col min="2562" max="2562" width="92.42578125" style="277" customWidth="1"/>
    <col min="2563" max="2569" width="11.42578125" style="277" customWidth="1"/>
    <col min="2570" max="2570" width="5" style="277" customWidth="1"/>
    <col min="2571" max="2816" width="11.42578125" style="277"/>
    <col min="2817" max="2817" width="4.85546875" style="277" customWidth="1"/>
    <col min="2818" max="2818" width="92.42578125" style="277" customWidth="1"/>
    <col min="2819" max="2825" width="11.42578125" style="277" customWidth="1"/>
    <col min="2826" max="2826" width="5" style="277" customWidth="1"/>
    <col min="2827" max="3072" width="11.42578125" style="277"/>
    <col min="3073" max="3073" width="4.85546875" style="277" customWidth="1"/>
    <col min="3074" max="3074" width="92.42578125" style="277" customWidth="1"/>
    <col min="3075" max="3081" width="11.42578125" style="277" customWidth="1"/>
    <col min="3082" max="3082" width="5" style="277" customWidth="1"/>
    <col min="3083" max="3328" width="11.42578125" style="277"/>
    <col min="3329" max="3329" width="4.85546875" style="277" customWidth="1"/>
    <col min="3330" max="3330" width="92.42578125" style="277" customWidth="1"/>
    <col min="3331" max="3337" width="11.42578125" style="277" customWidth="1"/>
    <col min="3338" max="3338" width="5" style="277" customWidth="1"/>
    <col min="3339" max="3584" width="11.42578125" style="277"/>
    <col min="3585" max="3585" width="4.85546875" style="277" customWidth="1"/>
    <col min="3586" max="3586" width="92.42578125" style="277" customWidth="1"/>
    <col min="3587" max="3593" width="11.42578125" style="277" customWidth="1"/>
    <col min="3594" max="3594" width="5" style="277" customWidth="1"/>
    <col min="3595" max="3840" width="11.42578125" style="277"/>
    <col min="3841" max="3841" width="4.85546875" style="277" customWidth="1"/>
    <col min="3842" max="3842" width="92.42578125" style="277" customWidth="1"/>
    <col min="3843" max="3849" width="11.42578125" style="277" customWidth="1"/>
    <col min="3850" max="3850" width="5" style="277" customWidth="1"/>
    <col min="3851" max="4096" width="11.42578125" style="277"/>
    <col min="4097" max="4097" width="4.85546875" style="277" customWidth="1"/>
    <col min="4098" max="4098" width="92.42578125" style="277" customWidth="1"/>
    <col min="4099" max="4105" width="11.42578125" style="277" customWidth="1"/>
    <col min="4106" max="4106" width="5" style="277" customWidth="1"/>
    <col min="4107" max="4352" width="11.42578125" style="277"/>
    <col min="4353" max="4353" width="4.85546875" style="277" customWidth="1"/>
    <col min="4354" max="4354" width="92.42578125" style="277" customWidth="1"/>
    <col min="4355" max="4361" width="11.42578125" style="277" customWidth="1"/>
    <col min="4362" max="4362" width="5" style="277" customWidth="1"/>
    <col min="4363" max="4608" width="11.42578125" style="277"/>
    <col min="4609" max="4609" width="4.85546875" style="277" customWidth="1"/>
    <col min="4610" max="4610" width="92.42578125" style="277" customWidth="1"/>
    <col min="4611" max="4617" width="11.42578125" style="277" customWidth="1"/>
    <col min="4618" max="4618" width="5" style="277" customWidth="1"/>
    <col min="4619" max="4864" width="11.42578125" style="277"/>
    <col min="4865" max="4865" width="4.85546875" style="277" customWidth="1"/>
    <col min="4866" max="4866" width="92.42578125" style="277" customWidth="1"/>
    <col min="4867" max="4873" width="11.42578125" style="277" customWidth="1"/>
    <col min="4874" max="4874" width="5" style="277" customWidth="1"/>
    <col min="4875" max="5120" width="11.42578125" style="277"/>
    <col min="5121" max="5121" width="4.85546875" style="277" customWidth="1"/>
    <col min="5122" max="5122" width="92.42578125" style="277" customWidth="1"/>
    <col min="5123" max="5129" width="11.42578125" style="277" customWidth="1"/>
    <col min="5130" max="5130" width="5" style="277" customWidth="1"/>
    <col min="5131" max="5376" width="11.42578125" style="277"/>
    <col min="5377" max="5377" width="4.85546875" style="277" customWidth="1"/>
    <col min="5378" max="5378" width="92.42578125" style="277" customWidth="1"/>
    <col min="5379" max="5385" width="11.42578125" style="277" customWidth="1"/>
    <col min="5386" max="5386" width="5" style="277" customWidth="1"/>
    <col min="5387" max="5632" width="11.42578125" style="277"/>
    <col min="5633" max="5633" width="4.85546875" style="277" customWidth="1"/>
    <col min="5634" max="5634" width="92.42578125" style="277" customWidth="1"/>
    <col min="5635" max="5641" width="11.42578125" style="277" customWidth="1"/>
    <col min="5642" max="5642" width="5" style="277" customWidth="1"/>
    <col min="5643" max="5888" width="11.42578125" style="277"/>
    <col min="5889" max="5889" width="4.85546875" style="277" customWidth="1"/>
    <col min="5890" max="5890" width="92.42578125" style="277" customWidth="1"/>
    <col min="5891" max="5897" width="11.42578125" style="277" customWidth="1"/>
    <col min="5898" max="5898" width="5" style="277" customWidth="1"/>
    <col min="5899" max="6144" width="11.42578125" style="277"/>
    <col min="6145" max="6145" width="4.85546875" style="277" customWidth="1"/>
    <col min="6146" max="6146" width="92.42578125" style="277" customWidth="1"/>
    <col min="6147" max="6153" width="11.42578125" style="277" customWidth="1"/>
    <col min="6154" max="6154" width="5" style="277" customWidth="1"/>
    <col min="6155" max="6400" width="11.42578125" style="277"/>
    <col min="6401" max="6401" width="4.85546875" style="277" customWidth="1"/>
    <col min="6402" max="6402" width="92.42578125" style="277" customWidth="1"/>
    <col min="6403" max="6409" width="11.42578125" style="277" customWidth="1"/>
    <col min="6410" max="6410" width="5" style="277" customWidth="1"/>
    <col min="6411" max="6656" width="11.42578125" style="277"/>
    <col min="6657" max="6657" width="4.85546875" style="277" customWidth="1"/>
    <col min="6658" max="6658" width="92.42578125" style="277" customWidth="1"/>
    <col min="6659" max="6665" width="11.42578125" style="277" customWidth="1"/>
    <col min="6666" max="6666" width="5" style="277" customWidth="1"/>
    <col min="6667" max="6912" width="11.42578125" style="277"/>
    <col min="6913" max="6913" width="4.85546875" style="277" customWidth="1"/>
    <col min="6914" max="6914" width="92.42578125" style="277" customWidth="1"/>
    <col min="6915" max="6921" width="11.42578125" style="277" customWidth="1"/>
    <col min="6922" max="6922" width="5" style="277" customWidth="1"/>
    <col min="6923" max="7168" width="11.42578125" style="277"/>
    <col min="7169" max="7169" width="4.85546875" style="277" customWidth="1"/>
    <col min="7170" max="7170" width="92.42578125" style="277" customWidth="1"/>
    <col min="7171" max="7177" width="11.42578125" style="277" customWidth="1"/>
    <col min="7178" max="7178" width="5" style="277" customWidth="1"/>
    <col min="7179" max="7424" width="11.42578125" style="277"/>
    <col min="7425" max="7425" width="4.85546875" style="277" customWidth="1"/>
    <col min="7426" max="7426" width="92.42578125" style="277" customWidth="1"/>
    <col min="7427" max="7433" width="11.42578125" style="277" customWidth="1"/>
    <col min="7434" max="7434" width="5" style="277" customWidth="1"/>
    <col min="7435" max="7680" width="11.42578125" style="277"/>
    <col min="7681" max="7681" width="4.85546875" style="277" customWidth="1"/>
    <col min="7682" max="7682" width="92.42578125" style="277" customWidth="1"/>
    <col min="7683" max="7689" width="11.42578125" style="277" customWidth="1"/>
    <col min="7690" max="7690" width="5" style="277" customWidth="1"/>
    <col min="7691" max="7936" width="11.42578125" style="277"/>
    <col min="7937" max="7937" width="4.85546875" style="277" customWidth="1"/>
    <col min="7938" max="7938" width="92.42578125" style="277" customWidth="1"/>
    <col min="7939" max="7945" width="11.42578125" style="277" customWidth="1"/>
    <col min="7946" max="7946" width="5" style="277" customWidth="1"/>
    <col min="7947" max="8192" width="11.42578125" style="277"/>
    <col min="8193" max="8193" width="4.85546875" style="277" customWidth="1"/>
    <col min="8194" max="8194" width="92.42578125" style="277" customWidth="1"/>
    <col min="8195" max="8201" width="11.42578125" style="277" customWidth="1"/>
    <col min="8202" max="8202" width="5" style="277" customWidth="1"/>
    <col min="8203" max="8448" width="11.42578125" style="277"/>
    <col min="8449" max="8449" width="4.85546875" style="277" customWidth="1"/>
    <col min="8450" max="8450" width="92.42578125" style="277" customWidth="1"/>
    <col min="8451" max="8457" width="11.42578125" style="277" customWidth="1"/>
    <col min="8458" max="8458" width="5" style="277" customWidth="1"/>
    <col min="8459" max="8704" width="11.42578125" style="277"/>
    <col min="8705" max="8705" width="4.85546875" style="277" customWidth="1"/>
    <col min="8706" max="8706" width="92.42578125" style="277" customWidth="1"/>
    <col min="8707" max="8713" width="11.42578125" style="277" customWidth="1"/>
    <col min="8714" max="8714" width="5" style="277" customWidth="1"/>
    <col min="8715" max="8960" width="11.42578125" style="277"/>
    <col min="8961" max="8961" width="4.85546875" style="277" customWidth="1"/>
    <col min="8962" max="8962" width="92.42578125" style="277" customWidth="1"/>
    <col min="8963" max="8969" width="11.42578125" style="277" customWidth="1"/>
    <col min="8970" max="8970" width="5" style="277" customWidth="1"/>
    <col min="8971" max="9216" width="11.42578125" style="277"/>
    <col min="9217" max="9217" width="4.85546875" style="277" customWidth="1"/>
    <col min="9218" max="9218" width="92.42578125" style="277" customWidth="1"/>
    <col min="9219" max="9225" width="11.42578125" style="277" customWidth="1"/>
    <col min="9226" max="9226" width="5" style="277" customWidth="1"/>
    <col min="9227" max="9472" width="11.42578125" style="277"/>
    <col min="9473" max="9473" width="4.85546875" style="277" customWidth="1"/>
    <col min="9474" max="9474" width="92.42578125" style="277" customWidth="1"/>
    <col min="9475" max="9481" width="11.42578125" style="277" customWidth="1"/>
    <col min="9482" max="9482" width="5" style="277" customWidth="1"/>
    <col min="9483" max="9728" width="11.42578125" style="277"/>
    <col min="9729" max="9729" width="4.85546875" style="277" customWidth="1"/>
    <col min="9730" max="9730" width="92.42578125" style="277" customWidth="1"/>
    <col min="9731" max="9737" width="11.42578125" style="277" customWidth="1"/>
    <col min="9738" max="9738" width="5" style="277" customWidth="1"/>
    <col min="9739" max="9984" width="11.42578125" style="277"/>
    <col min="9985" max="9985" width="4.85546875" style="277" customWidth="1"/>
    <col min="9986" max="9986" width="92.42578125" style="277" customWidth="1"/>
    <col min="9987" max="9993" width="11.42578125" style="277" customWidth="1"/>
    <col min="9994" max="9994" width="5" style="277" customWidth="1"/>
    <col min="9995" max="10240" width="11.42578125" style="277"/>
    <col min="10241" max="10241" width="4.85546875" style="277" customWidth="1"/>
    <col min="10242" max="10242" width="92.42578125" style="277" customWidth="1"/>
    <col min="10243" max="10249" width="11.42578125" style="277" customWidth="1"/>
    <col min="10250" max="10250" width="5" style="277" customWidth="1"/>
    <col min="10251" max="10496" width="11.42578125" style="277"/>
    <col min="10497" max="10497" width="4.85546875" style="277" customWidth="1"/>
    <col min="10498" max="10498" width="92.42578125" style="277" customWidth="1"/>
    <col min="10499" max="10505" width="11.42578125" style="277" customWidth="1"/>
    <col min="10506" max="10506" width="5" style="277" customWidth="1"/>
    <col min="10507" max="10752" width="11.42578125" style="277"/>
    <col min="10753" max="10753" width="4.85546875" style="277" customWidth="1"/>
    <col min="10754" max="10754" width="92.42578125" style="277" customWidth="1"/>
    <col min="10755" max="10761" width="11.42578125" style="277" customWidth="1"/>
    <col min="10762" max="10762" width="5" style="277" customWidth="1"/>
    <col min="10763" max="11008" width="11.42578125" style="277"/>
    <col min="11009" max="11009" width="4.85546875" style="277" customWidth="1"/>
    <col min="11010" max="11010" width="92.42578125" style="277" customWidth="1"/>
    <col min="11011" max="11017" width="11.42578125" style="277" customWidth="1"/>
    <col min="11018" max="11018" width="5" style="277" customWidth="1"/>
    <col min="11019" max="11264" width="11.42578125" style="277"/>
    <col min="11265" max="11265" width="4.85546875" style="277" customWidth="1"/>
    <col min="11266" max="11266" width="92.42578125" style="277" customWidth="1"/>
    <col min="11267" max="11273" width="11.42578125" style="277" customWidth="1"/>
    <col min="11274" max="11274" width="5" style="277" customWidth="1"/>
    <col min="11275" max="11520" width="11.42578125" style="277"/>
    <col min="11521" max="11521" width="4.85546875" style="277" customWidth="1"/>
    <col min="11522" max="11522" width="92.42578125" style="277" customWidth="1"/>
    <col min="11523" max="11529" width="11.42578125" style="277" customWidth="1"/>
    <col min="11530" max="11530" width="5" style="277" customWidth="1"/>
    <col min="11531" max="11776" width="11.42578125" style="277"/>
    <col min="11777" max="11777" width="4.85546875" style="277" customWidth="1"/>
    <col min="11778" max="11778" width="92.42578125" style="277" customWidth="1"/>
    <col min="11779" max="11785" width="11.42578125" style="277" customWidth="1"/>
    <col min="11786" max="11786" width="5" style="277" customWidth="1"/>
    <col min="11787" max="12032" width="11.42578125" style="277"/>
    <col min="12033" max="12033" width="4.85546875" style="277" customWidth="1"/>
    <col min="12034" max="12034" width="92.42578125" style="277" customWidth="1"/>
    <col min="12035" max="12041" width="11.42578125" style="277" customWidth="1"/>
    <col min="12042" max="12042" width="5" style="277" customWidth="1"/>
    <col min="12043" max="12288" width="11.42578125" style="277"/>
    <col min="12289" max="12289" width="4.85546875" style="277" customWidth="1"/>
    <col min="12290" max="12290" width="92.42578125" style="277" customWidth="1"/>
    <col min="12291" max="12297" width="11.42578125" style="277" customWidth="1"/>
    <col min="12298" max="12298" width="5" style="277" customWidth="1"/>
    <col min="12299" max="12544" width="11.42578125" style="277"/>
    <col min="12545" max="12545" width="4.85546875" style="277" customWidth="1"/>
    <col min="12546" max="12546" width="92.42578125" style="277" customWidth="1"/>
    <col min="12547" max="12553" width="11.42578125" style="277" customWidth="1"/>
    <col min="12554" max="12554" width="5" style="277" customWidth="1"/>
    <col min="12555" max="12800" width="11.42578125" style="277"/>
    <col min="12801" max="12801" width="4.85546875" style="277" customWidth="1"/>
    <col min="12802" max="12802" width="92.42578125" style="277" customWidth="1"/>
    <col min="12803" max="12809" width="11.42578125" style="277" customWidth="1"/>
    <col min="12810" max="12810" width="5" style="277" customWidth="1"/>
    <col min="12811" max="13056" width="11.42578125" style="277"/>
    <col min="13057" max="13057" width="4.85546875" style="277" customWidth="1"/>
    <col min="13058" max="13058" width="92.42578125" style="277" customWidth="1"/>
    <col min="13059" max="13065" width="11.42578125" style="277" customWidth="1"/>
    <col min="13066" max="13066" width="5" style="277" customWidth="1"/>
    <col min="13067" max="13312" width="11.42578125" style="277"/>
    <col min="13313" max="13313" width="4.85546875" style="277" customWidth="1"/>
    <col min="13314" max="13314" width="92.42578125" style="277" customWidth="1"/>
    <col min="13315" max="13321" width="11.42578125" style="277" customWidth="1"/>
    <col min="13322" max="13322" width="5" style="277" customWidth="1"/>
    <col min="13323" max="13568" width="11.42578125" style="277"/>
    <col min="13569" max="13569" width="4.85546875" style="277" customWidth="1"/>
    <col min="13570" max="13570" width="92.42578125" style="277" customWidth="1"/>
    <col min="13571" max="13577" width="11.42578125" style="277" customWidth="1"/>
    <col min="13578" max="13578" width="5" style="277" customWidth="1"/>
    <col min="13579" max="13824" width="11.42578125" style="277"/>
    <col min="13825" max="13825" width="4.85546875" style="277" customWidth="1"/>
    <col min="13826" max="13826" width="92.42578125" style="277" customWidth="1"/>
    <col min="13827" max="13833" width="11.42578125" style="277" customWidth="1"/>
    <col min="13834" max="13834" width="5" style="277" customWidth="1"/>
    <col min="13835" max="14080" width="11.42578125" style="277"/>
    <col min="14081" max="14081" width="4.85546875" style="277" customWidth="1"/>
    <col min="14082" max="14082" width="92.42578125" style="277" customWidth="1"/>
    <col min="14083" max="14089" width="11.42578125" style="277" customWidth="1"/>
    <col min="14090" max="14090" width="5" style="277" customWidth="1"/>
    <col min="14091" max="14336" width="11.42578125" style="277"/>
    <col min="14337" max="14337" width="4.85546875" style="277" customWidth="1"/>
    <col min="14338" max="14338" width="92.42578125" style="277" customWidth="1"/>
    <col min="14339" max="14345" width="11.42578125" style="277" customWidth="1"/>
    <col min="14346" max="14346" width="5" style="277" customWidth="1"/>
    <col min="14347" max="14592" width="11.42578125" style="277"/>
    <col min="14593" max="14593" width="4.85546875" style="277" customWidth="1"/>
    <col min="14594" max="14594" width="92.42578125" style="277" customWidth="1"/>
    <col min="14595" max="14601" width="11.42578125" style="277" customWidth="1"/>
    <col min="14602" max="14602" width="5" style="277" customWidth="1"/>
    <col min="14603" max="14848" width="11.42578125" style="277"/>
    <col min="14849" max="14849" width="4.85546875" style="277" customWidth="1"/>
    <col min="14850" max="14850" width="92.42578125" style="277" customWidth="1"/>
    <col min="14851" max="14857" width="11.42578125" style="277" customWidth="1"/>
    <col min="14858" max="14858" width="5" style="277" customWidth="1"/>
    <col min="14859" max="15104" width="11.42578125" style="277"/>
    <col min="15105" max="15105" width="4.85546875" style="277" customWidth="1"/>
    <col min="15106" max="15106" width="92.42578125" style="277" customWidth="1"/>
    <col min="15107" max="15113" width="11.42578125" style="277" customWidth="1"/>
    <col min="15114" max="15114" width="5" style="277" customWidth="1"/>
    <col min="15115" max="15360" width="11.42578125" style="277"/>
    <col min="15361" max="15361" width="4.85546875" style="277" customWidth="1"/>
    <col min="15362" max="15362" width="92.42578125" style="277" customWidth="1"/>
    <col min="15363" max="15369" width="11.42578125" style="277" customWidth="1"/>
    <col min="15370" max="15370" width="5" style="277" customWidth="1"/>
    <col min="15371" max="15616" width="11.42578125" style="277"/>
    <col min="15617" max="15617" width="4.85546875" style="277" customWidth="1"/>
    <col min="15618" max="15618" width="92.42578125" style="277" customWidth="1"/>
    <col min="15619" max="15625" width="11.42578125" style="277" customWidth="1"/>
    <col min="15626" max="15626" width="5" style="277" customWidth="1"/>
    <col min="15627" max="15872" width="11.42578125" style="277"/>
    <col min="15873" max="15873" width="4.85546875" style="277" customWidth="1"/>
    <col min="15874" max="15874" width="92.42578125" style="277" customWidth="1"/>
    <col min="15875" max="15881" width="11.42578125" style="277" customWidth="1"/>
    <col min="15882" max="15882" width="5" style="277" customWidth="1"/>
    <col min="15883" max="16128" width="11.42578125" style="277"/>
    <col min="16129" max="16129" width="4.85546875" style="277" customWidth="1"/>
    <col min="16130" max="16130" width="92.42578125" style="277" customWidth="1"/>
    <col min="16131" max="16137" width="11.42578125" style="277" customWidth="1"/>
    <col min="16138" max="16138" width="5" style="277" customWidth="1"/>
    <col min="16139" max="16384" width="11.42578125" style="277"/>
  </cols>
  <sheetData>
    <row r="1" spans="1:16" x14ac:dyDescent="0.2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76"/>
      <c r="L1" s="276"/>
      <c r="M1" s="276"/>
      <c r="N1" s="276"/>
      <c r="O1" s="276"/>
      <c r="P1" s="276"/>
    </row>
    <row r="2" spans="1:16" x14ac:dyDescent="0.2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6"/>
      <c r="L2" s="276"/>
      <c r="M2" s="276"/>
      <c r="N2" s="276"/>
      <c r="O2" s="276"/>
      <c r="P2" s="276"/>
    </row>
    <row r="3" spans="1:16" x14ac:dyDescent="0.2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6"/>
      <c r="L3" s="276"/>
      <c r="M3" s="276"/>
      <c r="N3" s="276"/>
      <c r="O3" s="276"/>
      <c r="P3" s="276"/>
    </row>
    <row r="4" spans="1:16" x14ac:dyDescent="0.2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6"/>
      <c r="L4" s="276"/>
      <c r="M4" s="276"/>
      <c r="N4" s="276"/>
      <c r="O4" s="276"/>
      <c r="P4" s="276"/>
    </row>
    <row r="5" spans="1:16" x14ac:dyDescent="0.2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6"/>
      <c r="L5" s="276"/>
      <c r="M5" s="276"/>
      <c r="N5" s="276"/>
      <c r="O5" s="276"/>
      <c r="P5" s="276"/>
    </row>
    <row r="6" spans="1:16" x14ac:dyDescent="0.2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276"/>
      <c r="L6" s="276"/>
      <c r="M6" s="276"/>
      <c r="N6" s="276"/>
      <c r="O6" s="276"/>
      <c r="P6" s="276"/>
    </row>
    <row r="7" spans="1:16" x14ac:dyDescent="0.2">
      <c r="A7" s="275"/>
      <c r="B7" s="357" t="s">
        <v>395</v>
      </c>
      <c r="C7" s="275"/>
      <c r="D7" s="275"/>
      <c r="E7" s="275"/>
      <c r="F7" s="275"/>
      <c r="G7" s="275"/>
      <c r="H7" s="275"/>
      <c r="I7" s="275"/>
      <c r="J7" s="275"/>
      <c r="K7" s="276"/>
      <c r="L7" s="276"/>
      <c r="M7" s="276"/>
      <c r="N7" s="276"/>
      <c r="O7" s="276"/>
      <c r="P7" s="276"/>
    </row>
    <row r="8" spans="1:16" x14ac:dyDescent="0.2">
      <c r="A8" s="275"/>
      <c r="B8" s="357" t="s">
        <v>786</v>
      </c>
      <c r="C8" s="275"/>
      <c r="D8" s="275"/>
      <c r="E8" s="275"/>
      <c r="F8" s="275"/>
      <c r="G8" s="275"/>
      <c r="H8" s="275"/>
      <c r="I8" s="275"/>
      <c r="J8" s="275"/>
      <c r="K8" s="276"/>
      <c r="L8" s="276"/>
      <c r="M8" s="276"/>
      <c r="N8" s="276"/>
      <c r="O8" s="276"/>
      <c r="P8" s="276"/>
    </row>
    <row r="9" spans="1:16" ht="20.100000000000001" customHeight="1" x14ac:dyDescent="0.25">
      <c r="A9" s="275"/>
      <c r="B9" s="351" t="s">
        <v>393</v>
      </c>
      <c r="C9" s="275"/>
      <c r="D9" s="275"/>
      <c r="E9" s="275"/>
      <c r="F9" s="275"/>
      <c r="G9" s="275"/>
      <c r="H9" s="275"/>
      <c r="I9" s="275"/>
      <c r="J9" s="275"/>
      <c r="K9" s="276"/>
      <c r="L9" s="276"/>
      <c r="M9" s="276"/>
      <c r="N9" s="276"/>
      <c r="O9" s="276"/>
      <c r="P9" s="276"/>
    </row>
    <row r="10" spans="1:16" x14ac:dyDescent="0.2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6"/>
      <c r="L10" s="276"/>
      <c r="M10" s="276"/>
      <c r="N10" s="276"/>
      <c r="O10" s="276"/>
      <c r="P10" s="276"/>
    </row>
    <row r="11" spans="1:16" s="281" customFormat="1" ht="25.5" x14ac:dyDescent="0.25">
      <c r="A11" s="278"/>
      <c r="B11" s="279" t="s">
        <v>312</v>
      </c>
      <c r="C11" s="278"/>
      <c r="D11" s="278"/>
      <c r="E11" s="278"/>
      <c r="F11" s="278"/>
      <c r="G11" s="278"/>
      <c r="H11" s="278"/>
      <c r="I11" s="278"/>
      <c r="J11" s="278"/>
      <c r="K11" s="280"/>
      <c r="L11" s="280"/>
      <c r="M11" s="280"/>
      <c r="N11" s="280"/>
      <c r="O11" s="280"/>
      <c r="P11" s="280"/>
    </row>
    <row r="12" spans="1:16" s="281" customFormat="1" x14ac:dyDescent="0.25">
      <c r="A12" s="278"/>
      <c r="B12" s="279"/>
      <c r="C12" s="278"/>
      <c r="D12" s="278"/>
      <c r="E12" s="278"/>
      <c r="F12" s="278"/>
      <c r="G12" s="278"/>
      <c r="H12" s="278"/>
      <c r="I12" s="278"/>
      <c r="J12" s="278"/>
      <c r="K12" s="280"/>
      <c r="L12" s="280"/>
      <c r="M12" s="280"/>
      <c r="N12" s="280"/>
      <c r="O12" s="280"/>
      <c r="P12" s="280"/>
    </row>
    <row r="13" spans="1:16" s="281" customFormat="1" x14ac:dyDescent="0.2">
      <c r="A13" s="287"/>
      <c r="B13" s="279" t="s">
        <v>496</v>
      </c>
      <c r="C13" s="278"/>
      <c r="D13" s="278"/>
      <c r="E13" s="278"/>
      <c r="F13" s="278"/>
      <c r="G13" s="278"/>
      <c r="H13" s="278"/>
      <c r="I13" s="278"/>
      <c r="J13" s="278"/>
      <c r="K13" s="280"/>
      <c r="L13" s="280"/>
      <c r="M13" s="280"/>
      <c r="N13" s="280"/>
      <c r="O13" s="280"/>
      <c r="P13" s="280"/>
    </row>
    <row r="14" spans="1:16" s="281" customFormat="1" x14ac:dyDescent="0.25">
      <c r="A14" s="278"/>
      <c r="B14" s="293" t="s">
        <v>497</v>
      </c>
      <c r="C14" s="278"/>
      <c r="D14" s="278"/>
      <c r="E14" s="278"/>
      <c r="F14" s="278"/>
      <c r="G14" s="278"/>
      <c r="H14" s="278"/>
      <c r="I14" s="278"/>
      <c r="J14" s="278"/>
      <c r="K14" s="280"/>
      <c r="L14" s="280"/>
      <c r="M14" s="280"/>
      <c r="N14" s="280"/>
      <c r="O14" s="280"/>
      <c r="P14" s="280"/>
    </row>
    <row r="15" spans="1:16" s="281" customFormat="1" x14ac:dyDescent="0.25">
      <c r="A15" s="278"/>
      <c r="B15" s="293"/>
      <c r="C15" s="278"/>
      <c r="D15" s="278"/>
      <c r="E15" s="278"/>
      <c r="F15" s="278"/>
      <c r="G15" s="278"/>
      <c r="H15" s="278"/>
      <c r="I15" s="278"/>
      <c r="J15" s="278"/>
      <c r="K15" s="280"/>
      <c r="L15" s="280"/>
      <c r="M15" s="280"/>
      <c r="N15" s="280"/>
      <c r="O15" s="280"/>
      <c r="P15" s="280"/>
    </row>
    <row r="16" spans="1:16" s="281" customFormat="1" ht="25.5" x14ac:dyDescent="0.25">
      <c r="A16" s="278"/>
      <c r="B16" s="279" t="s">
        <v>492</v>
      </c>
      <c r="C16" s="278"/>
      <c r="D16" s="278"/>
      <c r="E16" s="278"/>
      <c r="F16" s="278"/>
      <c r="G16" s="278"/>
      <c r="H16" s="278"/>
      <c r="I16" s="278"/>
      <c r="J16" s="278"/>
      <c r="K16" s="280"/>
      <c r="L16" s="280"/>
      <c r="M16" s="280"/>
      <c r="N16" s="280"/>
      <c r="O16" s="280"/>
      <c r="P16" s="280"/>
    </row>
    <row r="17" spans="1:16" s="281" customFormat="1" x14ac:dyDescent="0.25">
      <c r="A17" s="278"/>
      <c r="B17" s="282"/>
      <c r="C17" s="278"/>
      <c r="D17" s="278"/>
      <c r="E17" s="278"/>
      <c r="F17" s="278"/>
      <c r="G17" s="278"/>
      <c r="H17" s="278"/>
      <c r="I17" s="278"/>
      <c r="J17" s="278"/>
      <c r="K17" s="280"/>
      <c r="L17" s="280"/>
      <c r="M17" s="280"/>
      <c r="N17" s="280"/>
      <c r="O17" s="280"/>
      <c r="P17" s="280"/>
    </row>
    <row r="18" spans="1:16" s="281" customFormat="1" x14ac:dyDescent="0.25">
      <c r="A18" s="278"/>
      <c r="B18" s="286" t="s">
        <v>290</v>
      </c>
      <c r="C18" s="278"/>
      <c r="D18" s="278"/>
      <c r="E18" s="278"/>
      <c r="F18" s="278"/>
      <c r="G18" s="278"/>
      <c r="H18" s="278"/>
      <c r="I18" s="278"/>
      <c r="J18" s="278"/>
      <c r="K18" s="280"/>
      <c r="L18" s="280"/>
      <c r="M18" s="280"/>
      <c r="N18" s="280"/>
      <c r="O18" s="280"/>
      <c r="P18" s="280"/>
    </row>
    <row r="19" spans="1:16" s="281" customFormat="1" x14ac:dyDescent="0.25">
      <c r="A19" s="278"/>
      <c r="B19" s="282"/>
      <c r="C19" s="278"/>
      <c r="D19" s="278"/>
      <c r="E19" s="278"/>
      <c r="F19" s="278"/>
      <c r="G19" s="278"/>
      <c r="H19" s="278"/>
      <c r="I19" s="278"/>
      <c r="J19" s="278"/>
      <c r="K19" s="280"/>
      <c r="L19" s="280"/>
      <c r="M19" s="280"/>
      <c r="N19" s="280"/>
      <c r="O19" s="280"/>
      <c r="P19" s="280"/>
    </row>
    <row r="20" spans="1:16" s="281" customFormat="1" ht="25.5" x14ac:dyDescent="0.25">
      <c r="A20" s="278"/>
      <c r="B20" s="279" t="s">
        <v>291</v>
      </c>
      <c r="C20" s="278"/>
      <c r="D20" s="278"/>
      <c r="E20" s="278"/>
      <c r="F20" s="278"/>
      <c r="G20" s="278"/>
      <c r="H20" s="278"/>
      <c r="I20" s="278"/>
      <c r="J20" s="278"/>
      <c r="K20" s="280"/>
      <c r="L20" s="280"/>
      <c r="M20" s="280"/>
      <c r="N20" s="280"/>
      <c r="O20" s="280"/>
      <c r="P20" s="280"/>
    </row>
    <row r="21" spans="1:16" s="281" customFormat="1" x14ac:dyDescent="0.25">
      <c r="A21" s="278"/>
      <c r="B21" s="279"/>
      <c r="C21" s="278"/>
      <c r="D21" s="278"/>
      <c r="E21" s="278"/>
      <c r="F21" s="278"/>
      <c r="G21" s="278"/>
      <c r="H21" s="278"/>
      <c r="I21" s="278"/>
      <c r="J21" s="278"/>
      <c r="K21" s="280"/>
      <c r="L21" s="280"/>
      <c r="M21" s="280"/>
      <c r="N21" s="280"/>
      <c r="O21" s="280"/>
      <c r="P21" s="280"/>
    </row>
    <row r="22" spans="1:16" s="281" customFormat="1" x14ac:dyDescent="0.25">
      <c r="A22" s="492"/>
      <c r="B22" s="491" t="s">
        <v>716</v>
      </c>
      <c r="C22" s="278"/>
      <c r="D22" s="278"/>
      <c r="E22" s="278"/>
      <c r="F22" s="278"/>
      <c r="G22" s="278"/>
      <c r="H22" s="278"/>
      <c r="I22" s="278"/>
      <c r="J22" s="278"/>
      <c r="K22" s="280"/>
      <c r="L22" s="280"/>
      <c r="M22" s="280"/>
      <c r="N22" s="280"/>
      <c r="O22" s="280"/>
      <c r="P22" s="280"/>
    </row>
    <row r="23" spans="1:16" s="281" customFormat="1" x14ac:dyDescent="0.25">
      <c r="A23" s="278"/>
      <c r="B23" s="491" t="s">
        <v>717</v>
      </c>
      <c r="C23" s="278"/>
      <c r="D23" s="278"/>
      <c r="E23" s="278"/>
      <c r="F23" s="278"/>
      <c r="G23" s="278"/>
      <c r="H23" s="278"/>
      <c r="I23" s="278"/>
      <c r="J23" s="278"/>
      <c r="K23" s="280"/>
      <c r="L23" s="280"/>
      <c r="M23" s="280"/>
      <c r="N23" s="280"/>
      <c r="O23" s="280"/>
      <c r="P23" s="280"/>
    </row>
    <row r="24" spans="1:16" s="281" customFormat="1" x14ac:dyDescent="0.25">
      <c r="A24" s="278"/>
      <c r="B24" s="279"/>
      <c r="C24" s="278"/>
      <c r="D24" s="278"/>
      <c r="E24" s="278"/>
      <c r="F24" s="278"/>
      <c r="G24" s="278"/>
      <c r="H24" s="278"/>
      <c r="I24" s="278"/>
      <c r="J24" s="278"/>
      <c r="K24" s="280"/>
      <c r="L24" s="280"/>
      <c r="M24" s="280"/>
      <c r="N24" s="280"/>
      <c r="O24" s="280"/>
      <c r="P24" s="280"/>
    </row>
    <row r="25" spans="1:16" s="281" customFormat="1" x14ac:dyDescent="0.25">
      <c r="A25" s="278"/>
      <c r="B25" s="279" t="s">
        <v>715</v>
      </c>
      <c r="C25" s="278"/>
      <c r="D25" s="278"/>
      <c r="E25" s="278"/>
      <c r="F25" s="278"/>
      <c r="G25" s="278"/>
      <c r="H25" s="278"/>
      <c r="I25" s="278"/>
      <c r="J25" s="278"/>
      <c r="K25" s="280"/>
      <c r="L25" s="280"/>
      <c r="M25" s="280"/>
      <c r="N25" s="280"/>
      <c r="O25" s="280"/>
      <c r="P25" s="280"/>
    </row>
    <row r="26" spans="1:16" s="281" customFormat="1" x14ac:dyDescent="0.25">
      <c r="A26" s="278"/>
      <c r="B26" s="279" t="s">
        <v>493</v>
      </c>
      <c r="C26" s="278"/>
      <c r="D26" s="278"/>
      <c r="E26" s="278"/>
      <c r="F26" s="278"/>
      <c r="G26" s="278"/>
      <c r="H26" s="278"/>
      <c r="I26" s="278"/>
      <c r="J26" s="278"/>
      <c r="K26" s="280"/>
      <c r="L26" s="280"/>
      <c r="M26" s="280"/>
      <c r="N26" s="280"/>
      <c r="O26" s="280"/>
      <c r="P26" s="280"/>
    </row>
    <row r="27" spans="1:16" s="281" customFormat="1" x14ac:dyDescent="0.25">
      <c r="A27" s="278"/>
      <c r="B27" s="283"/>
      <c r="C27" s="278"/>
      <c r="D27" s="278"/>
      <c r="E27" s="278"/>
      <c r="F27" s="278"/>
      <c r="G27" s="278"/>
      <c r="H27" s="278"/>
      <c r="I27" s="278"/>
      <c r="J27" s="278"/>
      <c r="K27" s="280"/>
      <c r="L27" s="280"/>
      <c r="M27" s="280"/>
      <c r="N27" s="280"/>
      <c r="O27" s="280"/>
      <c r="P27" s="280"/>
    </row>
    <row r="28" spans="1:16" s="281" customFormat="1" ht="25.5" x14ac:dyDescent="0.25">
      <c r="A28" s="278"/>
      <c r="B28" s="279" t="s">
        <v>473</v>
      </c>
      <c r="C28" s="278"/>
      <c r="D28" s="278"/>
      <c r="E28" s="278"/>
      <c r="F28" s="278"/>
      <c r="G28" s="278"/>
      <c r="H28" s="278"/>
      <c r="I28" s="278"/>
      <c r="J28" s="278"/>
      <c r="K28" s="280"/>
      <c r="L28" s="280"/>
      <c r="M28" s="280"/>
      <c r="N28" s="280"/>
      <c r="O28" s="280"/>
      <c r="P28" s="280"/>
    </row>
    <row r="29" spans="1:16" s="281" customFormat="1" x14ac:dyDescent="0.25">
      <c r="A29" s="278"/>
      <c r="B29" s="282"/>
      <c r="C29" s="278"/>
      <c r="D29" s="278"/>
      <c r="E29" s="278"/>
      <c r="F29" s="278"/>
      <c r="G29" s="278"/>
      <c r="H29" s="278"/>
      <c r="I29" s="278"/>
      <c r="J29" s="278"/>
      <c r="K29" s="280"/>
      <c r="L29" s="280"/>
      <c r="M29" s="280"/>
      <c r="N29" s="280"/>
      <c r="O29" s="280"/>
      <c r="P29" s="280"/>
    </row>
    <row r="30" spans="1:16" s="281" customFormat="1" ht="25.5" x14ac:dyDescent="0.25">
      <c r="A30" s="278"/>
      <c r="B30" s="279" t="s">
        <v>494</v>
      </c>
      <c r="C30" s="278"/>
      <c r="D30" s="278"/>
      <c r="E30" s="278"/>
      <c r="F30" s="278"/>
      <c r="G30" s="278"/>
      <c r="H30" s="278"/>
      <c r="I30" s="278"/>
      <c r="J30" s="278"/>
      <c r="K30" s="280"/>
      <c r="L30" s="280"/>
      <c r="M30" s="280"/>
      <c r="N30" s="280"/>
      <c r="O30" s="280"/>
      <c r="P30" s="280"/>
    </row>
    <row r="31" spans="1:16" s="281" customFormat="1" x14ac:dyDescent="0.25">
      <c r="A31" s="278"/>
      <c r="B31" s="283"/>
      <c r="C31" s="278"/>
      <c r="D31" s="278"/>
      <c r="E31" s="278"/>
      <c r="F31" s="278"/>
      <c r="G31" s="278"/>
      <c r="H31" s="278"/>
      <c r="I31" s="278"/>
      <c r="J31" s="278"/>
      <c r="K31" s="280"/>
      <c r="L31" s="280"/>
      <c r="M31" s="280"/>
      <c r="N31" s="280"/>
      <c r="O31" s="280"/>
      <c r="P31" s="280"/>
    </row>
    <row r="32" spans="1:16" s="281" customFormat="1" ht="25.5" x14ac:dyDescent="0.25">
      <c r="A32" s="278"/>
      <c r="B32" s="279" t="s">
        <v>495</v>
      </c>
      <c r="C32" s="278"/>
      <c r="D32" s="278"/>
      <c r="E32" s="278"/>
      <c r="F32" s="278"/>
      <c r="G32" s="278"/>
      <c r="H32" s="278"/>
      <c r="I32" s="278"/>
      <c r="J32" s="278"/>
      <c r="K32" s="280"/>
      <c r="L32" s="280"/>
      <c r="M32" s="280"/>
      <c r="N32" s="280"/>
      <c r="O32" s="280"/>
      <c r="P32" s="280"/>
    </row>
    <row r="33" spans="1:16" s="281" customFormat="1" x14ac:dyDescent="0.25">
      <c r="A33" s="278"/>
      <c r="B33" s="283"/>
      <c r="C33" s="278"/>
      <c r="D33" s="278"/>
      <c r="E33" s="278"/>
      <c r="F33" s="278"/>
      <c r="G33" s="278"/>
      <c r="H33" s="278"/>
      <c r="I33" s="278"/>
      <c r="J33" s="278"/>
      <c r="K33" s="280"/>
      <c r="L33" s="280"/>
      <c r="M33" s="280"/>
      <c r="N33" s="280"/>
      <c r="O33" s="280"/>
      <c r="P33" s="280"/>
    </row>
    <row r="34" spans="1:16" s="281" customFormat="1" ht="25.5" x14ac:dyDescent="0.25">
      <c r="A34" s="278"/>
      <c r="B34" s="279" t="s">
        <v>598</v>
      </c>
      <c r="C34" s="278"/>
      <c r="D34" s="278"/>
      <c r="E34" s="278"/>
      <c r="F34" s="278"/>
      <c r="G34" s="278"/>
      <c r="H34" s="278"/>
      <c r="I34" s="278"/>
      <c r="J34" s="278"/>
      <c r="K34" s="280"/>
      <c r="L34" s="280"/>
      <c r="M34" s="280"/>
      <c r="N34" s="280"/>
      <c r="O34" s="280"/>
      <c r="P34" s="280"/>
    </row>
    <row r="35" spans="1:16" s="281" customFormat="1" x14ac:dyDescent="0.25">
      <c r="A35" s="278"/>
      <c r="B35" s="283"/>
      <c r="C35" s="278"/>
      <c r="D35" s="278"/>
      <c r="E35" s="278"/>
      <c r="F35" s="278"/>
      <c r="G35" s="278"/>
      <c r="H35" s="278"/>
      <c r="I35" s="278"/>
      <c r="J35" s="278"/>
      <c r="K35" s="280"/>
      <c r="L35" s="280"/>
      <c r="M35" s="280"/>
      <c r="N35" s="280"/>
      <c r="O35" s="280"/>
      <c r="P35" s="280"/>
    </row>
    <row r="36" spans="1:16" s="281" customFormat="1" ht="25.5" x14ac:dyDescent="0.25">
      <c r="A36" s="278"/>
      <c r="B36" s="279" t="s">
        <v>292</v>
      </c>
      <c r="C36" s="278"/>
      <c r="D36" s="278"/>
      <c r="E36" s="278"/>
      <c r="F36" s="278"/>
      <c r="G36" s="278"/>
      <c r="H36" s="278"/>
      <c r="I36" s="278"/>
      <c r="J36" s="278"/>
      <c r="K36" s="280"/>
      <c r="L36" s="280"/>
      <c r="M36" s="280"/>
      <c r="N36" s="280"/>
      <c r="O36" s="280"/>
      <c r="P36" s="280"/>
    </row>
    <row r="37" spans="1:16" x14ac:dyDescent="0.2">
      <c r="A37" s="275"/>
      <c r="B37" s="275"/>
      <c r="C37" s="275"/>
      <c r="D37" s="275"/>
      <c r="E37" s="275"/>
      <c r="F37" s="275"/>
      <c r="G37" s="275"/>
      <c r="H37" s="275"/>
      <c r="I37" s="275"/>
      <c r="J37" s="275"/>
      <c r="K37" s="276"/>
      <c r="L37" s="276"/>
      <c r="M37" s="276"/>
      <c r="N37" s="276"/>
      <c r="O37" s="276"/>
      <c r="P37" s="276"/>
    </row>
    <row r="38" spans="1:16" x14ac:dyDescent="0.2">
      <c r="A38" s="275"/>
      <c r="B38" s="357" t="s">
        <v>500</v>
      </c>
      <c r="C38" s="275"/>
      <c r="D38" s="275"/>
      <c r="E38" s="275"/>
      <c r="F38" s="275"/>
      <c r="G38" s="275"/>
      <c r="H38" s="275"/>
      <c r="I38" s="275"/>
      <c r="J38" s="275"/>
      <c r="K38" s="276"/>
      <c r="L38" s="276"/>
      <c r="M38" s="276"/>
      <c r="N38" s="276"/>
      <c r="O38" s="276"/>
      <c r="P38" s="276"/>
    </row>
    <row r="39" spans="1:16" x14ac:dyDescent="0.2">
      <c r="A39" s="275"/>
      <c r="B39" s="357" t="s">
        <v>534</v>
      </c>
      <c r="C39" s="284"/>
      <c r="D39" s="275"/>
      <c r="E39" s="275"/>
      <c r="F39" s="275"/>
      <c r="G39" s="275"/>
      <c r="H39" s="275"/>
      <c r="I39" s="275"/>
      <c r="J39" s="275"/>
      <c r="K39" s="276"/>
      <c r="L39" s="276"/>
      <c r="M39" s="276"/>
      <c r="N39" s="276"/>
      <c r="O39" s="276"/>
      <c r="P39" s="276"/>
    </row>
    <row r="40" spans="1:16" x14ac:dyDescent="0.2">
      <c r="A40" s="275"/>
      <c r="B40" s="357"/>
      <c r="C40" s="284"/>
      <c r="D40" s="275"/>
      <c r="E40" s="275"/>
      <c r="F40" s="275"/>
      <c r="G40" s="275"/>
      <c r="H40" s="275"/>
      <c r="I40" s="275"/>
      <c r="J40" s="275"/>
      <c r="K40" s="276"/>
      <c r="L40" s="276"/>
      <c r="M40" s="276"/>
      <c r="N40" s="276"/>
      <c r="O40" s="276"/>
      <c r="P40" s="276"/>
    </row>
    <row r="41" spans="1:16" x14ac:dyDescent="0.2">
      <c r="A41" s="275"/>
      <c r="B41" s="275"/>
      <c r="C41" s="284" t="s">
        <v>289</v>
      </c>
      <c r="D41" s="275"/>
      <c r="E41" s="275"/>
      <c r="F41" s="275"/>
      <c r="G41" s="275"/>
      <c r="H41" s="275"/>
      <c r="I41" s="275"/>
      <c r="J41" s="275"/>
      <c r="K41" s="276"/>
      <c r="L41" s="276"/>
      <c r="M41" s="276"/>
      <c r="N41" s="276"/>
      <c r="O41" s="276"/>
      <c r="P41" s="276"/>
    </row>
    <row r="42" spans="1:16" x14ac:dyDescent="0.2">
      <c r="A42" s="275"/>
      <c r="B42" s="275"/>
      <c r="C42" s="285" t="s">
        <v>798</v>
      </c>
      <c r="D42" s="275"/>
      <c r="E42" s="275"/>
      <c r="F42" s="275"/>
      <c r="G42" s="275"/>
      <c r="H42" s="275"/>
      <c r="I42" s="275"/>
      <c r="J42" s="275"/>
      <c r="K42" s="276"/>
      <c r="L42" s="276"/>
      <c r="M42" s="276"/>
      <c r="N42" s="276"/>
      <c r="O42" s="276"/>
      <c r="P42" s="276"/>
    </row>
    <row r="43" spans="1:16" x14ac:dyDescent="0.2">
      <c r="A43" s="275"/>
      <c r="B43" s="275"/>
      <c r="C43" s="275"/>
      <c r="D43" s="275"/>
      <c r="E43" s="275"/>
      <c r="F43" s="275"/>
      <c r="G43" s="275"/>
      <c r="H43" s="275"/>
      <c r="I43" s="275"/>
      <c r="J43" s="275"/>
      <c r="K43" s="276"/>
      <c r="L43" s="276"/>
      <c r="M43" s="276"/>
      <c r="N43" s="276"/>
      <c r="O43" s="276"/>
      <c r="P43" s="276"/>
    </row>
    <row r="44" spans="1:16" x14ac:dyDescent="0.2">
      <c r="A44" s="275"/>
      <c r="B44" s="275"/>
      <c r="C44" s="275"/>
      <c r="D44" s="275"/>
      <c r="E44" s="275"/>
      <c r="F44" s="275"/>
      <c r="G44" s="275"/>
      <c r="H44" s="275"/>
      <c r="I44" s="275"/>
      <c r="J44" s="275"/>
      <c r="K44" s="276"/>
      <c r="L44" s="276"/>
      <c r="M44" s="276"/>
      <c r="N44" s="276"/>
      <c r="O44" s="276"/>
      <c r="P44" s="276"/>
    </row>
    <row r="45" spans="1:16" x14ac:dyDescent="0.2">
      <c r="A45" s="276"/>
      <c r="B45" s="276"/>
      <c r="C45" s="275"/>
      <c r="D45" s="276"/>
      <c r="E45" s="276"/>
      <c r="F45" s="276"/>
      <c r="G45" s="276"/>
      <c r="H45" s="276"/>
      <c r="I45" s="276"/>
      <c r="J45" s="275"/>
      <c r="K45" s="276"/>
      <c r="L45" s="276"/>
      <c r="M45" s="276"/>
      <c r="N45" s="276"/>
      <c r="O45" s="276"/>
      <c r="P45" s="276"/>
    </row>
    <row r="46" spans="1:16" x14ac:dyDescent="0.2">
      <c r="A46" s="276"/>
      <c r="B46" s="276"/>
      <c r="C46" s="276"/>
      <c r="D46" s="276"/>
      <c r="E46" s="276"/>
      <c r="F46" s="276"/>
      <c r="G46" s="276"/>
      <c r="H46" s="276"/>
      <c r="I46" s="276"/>
      <c r="J46" s="275"/>
      <c r="K46" s="276"/>
      <c r="L46" s="276"/>
      <c r="M46" s="276"/>
      <c r="N46" s="276"/>
      <c r="O46" s="276"/>
      <c r="P46" s="276"/>
    </row>
    <row r="47" spans="1:16" x14ac:dyDescent="0.2">
      <c r="A47" s="276"/>
      <c r="B47" s="276"/>
      <c r="C47" s="276"/>
      <c r="D47" s="276"/>
      <c r="E47" s="276"/>
      <c r="F47" s="276"/>
      <c r="G47" s="276"/>
      <c r="H47" s="276"/>
      <c r="I47" s="276"/>
      <c r="J47" s="275"/>
      <c r="K47" s="276"/>
      <c r="L47" s="276"/>
      <c r="M47" s="276"/>
      <c r="N47" s="276"/>
      <c r="O47" s="276"/>
      <c r="P47" s="276"/>
    </row>
    <row r="48" spans="1:16" x14ac:dyDescent="0.2">
      <c r="A48" s="276"/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</row>
    <row r="49" spans="1:16" x14ac:dyDescent="0.2">
      <c r="A49" s="276"/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</row>
    <row r="50" spans="1:16" x14ac:dyDescent="0.2">
      <c r="A50" s="276"/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</row>
    <row r="51" spans="1:16" x14ac:dyDescent="0.2">
      <c r="A51" s="276"/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</row>
    <row r="52" spans="1:16" x14ac:dyDescent="0.2">
      <c r="A52" s="276"/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</row>
    <row r="53" spans="1:16" x14ac:dyDescent="0.2">
      <c r="A53" s="276"/>
      <c r="B53" s="276"/>
      <c r="C53" s="276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</row>
    <row r="54" spans="1:16" x14ac:dyDescent="0.2">
      <c r="A54" s="276"/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</row>
    <row r="55" spans="1:16" x14ac:dyDescent="0.2">
      <c r="A55" s="276"/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</row>
    <row r="56" spans="1:16" x14ac:dyDescent="0.2">
      <c r="A56" s="27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</row>
    <row r="57" spans="1:16" x14ac:dyDescent="0.2">
      <c r="A57" s="276"/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</row>
    <row r="58" spans="1:16" x14ac:dyDescent="0.2">
      <c r="A58" s="276"/>
      <c r="B58" s="276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</row>
    <row r="59" spans="1:16" x14ac:dyDescent="0.2">
      <c r="A59" s="276"/>
      <c r="B59" s="276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</row>
    <row r="60" spans="1:16" x14ac:dyDescent="0.2">
      <c r="A60" s="276"/>
      <c r="B60" s="276"/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</row>
    <row r="61" spans="1:16" x14ac:dyDescent="0.2">
      <c r="A61" s="276"/>
      <c r="B61" s="276"/>
      <c r="C61" s="276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</row>
    <row r="62" spans="1:16" x14ac:dyDescent="0.2">
      <c r="A62" s="276"/>
      <c r="B62" s="276"/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</row>
    <row r="63" spans="1:16" x14ac:dyDescent="0.2">
      <c r="A63" s="276"/>
      <c r="B63" s="276"/>
      <c r="C63" s="276"/>
      <c r="D63" s="276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</row>
    <row r="64" spans="1:16" x14ac:dyDescent="0.2">
      <c r="A64" s="276"/>
      <c r="B64" s="276"/>
      <c r="C64" s="276"/>
      <c r="D64" s="276"/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</row>
    <row r="65" spans="1:16" x14ac:dyDescent="0.2">
      <c r="A65" s="276"/>
      <c r="B65" s="276"/>
      <c r="C65" s="276"/>
      <c r="D65" s="276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</row>
    <row r="66" spans="1:16" x14ac:dyDescent="0.2">
      <c r="A66" s="276"/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</row>
    <row r="67" spans="1:16" x14ac:dyDescent="0.2">
      <c r="A67" s="276"/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</row>
    <row r="68" spans="1:16" x14ac:dyDescent="0.2">
      <c r="A68" s="276"/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</row>
    <row r="69" spans="1:16" x14ac:dyDescent="0.2">
      <c r="A69" s="276"/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</row>
    <row r="70" spans="1:16" x14ac:dyDescent="0.2">
      <c r="A70" s="276"/>
      <c r="B70" s="276"/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</row>
    <row r="71" spans="1:16" x14ac:dyDescent="0.2">
      <c r="A71" s="276"/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</row>
    <row r="72" spans="1:16" x14ac:dyDescent="0.2">
      <c r="A72" s="276"/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</row>
    <row r="73" spans="1:16" x14ac:dyDescent="0.2">
      <c r="A73" s="276"/>
      <c r="B73" s="276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6"/>
      <c r="P73" s="276"/>
    </row>
    <row r="74" spans="1:16" x14ac:dyDescent="0.2">
      <c r="A74" s="276"/>
      <c r="B74" s="276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</row>
    <row r="75" spans="1:16" x14ac:dyDescent="0.2">
      <c r="A75" s="276"/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</row>
    <row r="76" spans="1:16" x14ac:dyDescent="0.2">
      <c r="A76" s="276"/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</row>
    <row r="77" spans="1:16" x14ac:dyDescent="0.2">
      <c r="A77" s="276"/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</row>
    <row r="78" spans="1:16" x14ac:dyDescent="0.2">
      <c r="A78" s="276"/>
      <c r="B78" s="276"/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</row>
    <row r="79" spans="1:16" x14ac:dyDescent="0.2">
      <c r="A79" s="276"/>
      <c r="B79" s="276"/>
      <c r="C79" s="276"/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6"/>
    </row>
    <row r="80" spans="1:16" x14ac:dyDescent="0.2">
      <c r="A80" s="276"/>
      <c r="B80" s="276"/>
      <c r="C80" s="276"/>
      <c r="D80" s="276"/>
      <c r="E80" s="276"/>
      <c r="F80" s="276"/>
      <c r="G80" s="276"/>
      <c r="H80" s="276"/>
      <c r="I80" s="276"/>
      <c r="J80" s="276"/>
      <c r="K80" s="276"/>
      <c r="L80" s="276"/>
      <c r="M80" s="276"/>
      <c r="N80" s="276"/>
      <c r="O80" s="276"/>
      <c r="P80" s="276"/>
    </row>
    <row r="81" spans="1:16" x14ac:dyDescent="0.2">
      <c r="A81" s="276"/>
      <c r="B81" s="276"/>
      <c r="C81" s="276"/>
      <c r="D81" s="276"/>
      <c r="E81" s="276"/>
      <c r="F81" s="276"/>
      <c r="G81" s="276"/>
      <c r="H81" s="276"/>
      <c r="I81" s="276"/>
      <c r="J81" s="276"/>
      <c r="K81" s="276"/>
      <c r="L81" s="276"/>
      <c r="M81" s="276"/>
      <c r="N81" s="276"/>
      <c r="O81" s="276"/>
      <c r="P81" s="276"/>
    </row>
    <row r="82" spans="1:16" x14ac:dyDescent="0.2">
      <c r="A82" s="276"/>
      <c r="B82" s="276"/>
      <c r="C82" s="276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  <c r="P82" s="276"/>
    </row>
    <row r="83" spans="1:16" x14ac:dyDescent="0.2">
      <c r="A83" s="276"/>
      <c r="B83" s="276"/>
      <c r="C83" s="276"/>
      <c r="D83" s="276"/>
      <c r="E83" s="276"/>
      <c r="F83" s="276"/>
      <c r="G83" s="276"/>
      <c r="H83" s="276"/>
      <c r="I83" s="276"/>
      <c r="J83" s="276"/>
      <c r="K83" s="276"/>
      <c r="L83" s="276"/>
      <c r="M83" s="276"/>
      <c r="N83" s="276"/>
      <c r="O83" s="276"/>
      <c r="P83" s="276"/>
    </row>
    <row r="84" spans="1:16" x14ac:dyDescent="0.2">
      <c r="A84" s="276"/>
      <c r="B84" s="276"/>
      <c r="C84" s="276"/>
      <c r="D84" s="276"/>
      <c r="E84" s="276"/>
      <c r="F84" s="276"/>
      <c r="G84" s="276"/>
      <c r="H84" s="276"/>
      <c r="I84" s="276"/>
      <c r="J84" s="276"/>
      <c r="K84" s="276"/>
      <c r="L84" s="276"/>
      <c r="M84" s="276"/>
      <c r="N84" s="276"/>
      <c r="O84" s="276"/>
      <c r="P84" s="276"/>
    </row>
    <row r="85" spans="1:16" x14ac:dyDescent="0.2">
      <c r="A85" s="276"/>
      <c r="B85" s="276"/>
      <c r="C85" s="276"/>
      <c r="D85" s="276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6"/>
      <c r="P85" s="276"/>
    </row>
    <row r="86" spans="1:16" x14ac:dyDescent="0.2">
      <c r="A86" s="276"/>
      <c r="B86" s="276"/>
      <c r="C86" s="276"/>
      <c r="D86" s="276"/>
      <c r="E86" s="276"/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</row>
    <row r="87" spans="1:16" x14ac:dyDescent="0.2">
      <c r="A87" s="276"/>
      <c r="B87" s="276"/>
      <c r="C87" s="276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276"/>
    </row>
    <row r="88" spans="1:16" x14ac:dyDescent="0.2">
      <c r="A88" s="276"/>
      <c r="B88" s="276"/>
      <c r="C88" s="276"/>
      <c r="D88" s="276"/>
      <c r="E88" s="276"/>
      <c r="F88" s="276"/>
      <c r="G88" s="276"/>
      <c r="H88" s="276"/>
      <c r="I88" s="276"/>
      <c r="J88" s="276"/>
      <c r="K88" s="276"/>
      <c r="L88" s="276"/>
      <c r="M88" s="276"/>
      <c r="N88" s="276"/>
      <c r="O88" s="276"/>
      <c r="P88" s="276"/>
    </row>
    <row r="89" spans="1:16" x14ac:dyDescent="0.2">
      <c r="A89" s="276"/>
      <c r="B89" s="276"/>
      <c r="C89" s="276"/>
      <c r="D89" s="276"/>
      <c r="E89" s="276"/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6"/>
    </row>
    <row r="90" spans="1:16" x14ac:dyDescent="0.2">
      <c r="A90" s="276"/>
      <c r="B90" s="276"/>
      <c r="C90" s="276"/>
      <c r="D90" s="276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  <c r="P90" s="276"/>
    </row>
    <row r="91" spans="1:16" x14ac:dyDescent="0.2">
      <c r="A91" s="276"/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6"/>
      <c r="O91" s="276"/>
      <c r="P91" s="276"/>
    </row>
    <row r="92" spans="1:16" x14ac:dyDescent="0.2">
      <c r="A92" s="276"/>
      <c r="B92" s="276"/>
      <c r="C92" s="276"/>
      <c r="D92" s="276"/>
      <c r="E92" s="276"/>
      <c r="F92" s="276"/>
      <c r="G92" s="276"/>
      <c r="H92" s="276"/>
      <c r="I92" s="276"/>
      <c r="J92" s="276"/>
      <c r="K92" s="276"/>
      <c r="L92" s="276"/>
      <c r="M92" s="276"/>
      <c r="N92" s="276"/>
      <c r="O92" s="276"/>
      <c r="P92" s="276"/>
    </row>
    <row r="93" spans="1:16" x14ac:dyDescent="0.2">
      <c r="A93" s="276"/>
      <c r="B93" s="276"/>
      <c r="C93" s="276"/>
      <c r="D93" s="276"/>
      <c r="E93" s="276"/>
      <c r="F93" s="276"/>
      <c r="G93" s="276"/>
      <c r="H93" s="276"/>
      <c r="I93" s="276"/>
      <c r="J93" s="276"/>
      <c r="K93" s="276"/>
      <c r="L93" s="276"/>
      <c r="M93" s="276"/>
      <c r="N93" s="276"/>
      <c r="O93" s="276"/>
      <c r="P93" s="276"/>
    </row>
    <row r="94" spans="1:16" x14ac:dyDescent="0.2">
      <c r="A94" s="276"/>
      <c r="B94" s="276"/>
      <c r="C94" s="276"/>
      <c r="D94" s="276"/>
      <c r="E94" s="276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</row>
    <row r="95" spans="1:16" x14ac:dyDescent="0.2">
      <c r="A95" s="276"/>
      <c r="B95" s="276"/>
      <c r="C95" s="276"/>
      <c r="D95" s="276"/>
      <c r="E95" s="276"/>
      <c r="F95" s="276"/>
      <c r="G95" s="276"/>
      <c r="H95" s="276"/>
      <c r="I95" s="276"/>
      <c r="J95" s="276"/>
      <c r="K95" s="276"/>
      <c r="L95" s="276"/>
      <c r="M95" s="276"/>
      <c r="N95" s="276"/>
      <c r="O95" s="276"/>
      <c r="P95" s="276"/>
    </row>
    <row r="96" spans="1:16" x14ac:dyDescent="0.2">
      <c r="A96" s="276"/>
      <c r="B96" s="276"/>
      <c r="C96" s="276"/>
      <c r="D96" s="276"/>
      <c r="E96" s="276"/>
      <c r="F96" s="276"/>
      <c r="G96" s="276"/>
      <c r="H96" s="276"/>
      <c r="I96" s="276"/>
      <c r="J96" s="276"/>
      <c r="K96" s="276"/>
      <c r="L96" s="276"/>
      <c r="M96" s="276"/>
      <c r="N96" s="276"/>
      <c r="O96" s="276"/>
      <c r="P96" s="276"/>
    </row>
    <row r="97" spans="1:16" x14ac:dyDescent="0.2">
      <c r="A97" s="276"/>
      <c r="B97" s="276"/>
      <c r="C97" s="276"/>
      <c r="D97" s="276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</row>
    <row r="98" spans="1:16" x14ac:dyDescent="0.2">
      <c r="A98" s="276"/>
      <c r="B98" s="276"/>
      <c r="C98" s="276"/>
      <c r="D98" s="276"/>
      <c r="E98" s="276"/>
      <c r="F98" s="276"/>
      <c r="G98" s="276"/>
      <c r="H98" s="276"/>
      <c r="I98" s="276"/>
      <c r="J98" s="276"/>
      <c r="K98" s="276"/>
      <c r="L98" s="276"/>
      <c r="M98" s="276"/>
      <c r="N98" s="276"/>
      <c r="O98" s="276"/>
      <c r="P98" s="276"/>
    </row>
    <row r="99" spans="1:16" x14ac:dyDescent="0.2">
      <c r="A99" s="276"/>
      <c r="B99" s="276"/>
      <c r="C99" s="276"/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</row>
    <row r="100" spans="1:16" x14ac:dyDescent="0.2">
      <c r="A100" s="276"/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</row>
    <row r="101" spans="1:16" x14ac:dyDescent="0.2">
      <c r="A101" s="276"/>
      <c r="B101" s="276"/>
      <c r="C101" s="276"/>
      <c r="D101" s="276"/>
      <c r="E101" s="276"/>
      <c r="F101" s="276"/>
      <c r="G101" s="276"/>
      <c r="H101" s="276"/>
      <c r="I101" s="276"/>
      <c r="J101" s="276"/>
      <c r="K101" s="276"/>
      <c r="L101" s="276"/>
      <c r="M101" s="276"/>
      <c r="N101" s="276"/>
      <c r="O101" s="276"/>
      <c r="P101" s="276"/>
    </row>
    <row r="102" spans="1:16" x14ac:dyDescent="0.2">
      <c r="A102" s="276"/>
      <c r="B102" s="276"/>
      <c r="C102" s="276"/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  <c r="P102" s="276"/>
    </row>
    <row r="103" spans="1:16" x14ac:dyDescent="0.2">
      <c r="A103" s="276"/>
      <c r="B103" s="276"/>
      <c r="C103" s="276"/>
      <c r="D103" s="276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</row>
    <row r="104" spans="1:16" x14ac:dyDescent="0.2">
      <c r="A104" s="276"/>
      <c r="B104" s="276"/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</row>
    <row r="105" spans="1:16" x14ac:dyDescent="0.2">
      <c r="A105" s="276"/>
      <c r="B105" s="276"/>
      <c r="C105" s="276"/>
      <c r="D105" s="276"/>
      <c r="E105" s="276"/>
      <c r="F105" s="276"/>
      <c r="G105" s="276"/>
      <c r="H105" s="276"/>
      <c r="I105" s="276"/>
      <c r="J105" s="276"/>
      <c r="K105" s="276"/>
      <c r="L105" s="276"/>
      <c r="M105" s="276"/>
      <c r="N105" s="276"/>
      <c r="O105" s="276"/>
      <c r="P105" s="276"/>
    </row>
    <row r="106" spans="1:16" x14ac:dyDescent="0.2">
      <c r="A106" s="276"/>
      <c r="B106" s="276"/>
      <c r="C106" s="276"/>
      <c r="D106" s="276"/>
      <c r="E106" s="276"/>
      <c r="F106" s="276"/>
      <c r="G106" s="276"/>
      <c r="H106" s="276"/>
      <c r="I106" s="276"/>
      <c r="J106" s="276"/>
      <c r="K106" s="276"/>
      <c r="L106" s="276"/>
      <c r="M106" s="276"/>
      <c r="N106" s="276"/>
      <c r="O106" s="276"/>
      <c r="P106" s="276"/>
    </row>
    <row r="107" spans="1:16" x14ac:dyDescent="0.2">
      <c r="A107" s="276"/>
      <c r="B107" s="276"/>
      <c r="C107" s="276"/>
      <c r="D107" s="276"/>
      <c r="E107" s="276"/>
      <c r="F107" s="276"/>
      <c r="G107" s="276"/>
      <c r="H107" s="276"/>
      <c r="I107" s="276"/>
      <c r="J107" s="276"/>
      <c r="K107" s="276"/>
      <c r="L107" s="276"/>
      <c r="M107" s="276"/>
      <c r="N107" s="276"/>
      <c r="O107" s="276"/>
      <c r="P107" s="276"/>
    </row>
    <row r="108" spans="1:16" x14ac:dyDescent="0.2">
      <c r="A108" s="276"/>
      <c r="B108" s="276"/>
      <c r="C108" s="276"/>
      <c r="D108" s="276"/>
      <c r="E108" s="276"/>
      <c r="F108" s="276"/>
      <c r="G108" s="276"/>
      <c r="H108" s="276"/>
      <c r="I108" s="276"/>
      <c r="J108" s="276"/>
      <c r="K108" s="276"/>
      <c r="L108" s="276"/>
      <c r="M108" s="276"/>
      <c r="N108" s="276"/>
      <c r="O108" s="276"/>
      <c r="P108" s="276"/>
    </row>
    <row r="109" spans="1:16" x14ac:dyDescent="0.2">
      <c r="A109" s="276"/>
      <c r="B109" s="276"/>
      <c r="C109" s="276"/>
      <c r="D109" s="276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76"/>
      <c r="P109" s="276"/>
    </row>
    <row r="110" spans="1:16" x14ac:dyDescent="0.2">
      <c r="A110" s="276"/>
      <c r="B110" s="276"/>
      <c r="C110" s="276"/>
      <c r="D110" s="276"/>
      <c r="E110" s="276"/>
      <c r="F110" s="276"/>
      <c r="G110" s="276"/>
      <c r="H110" s="276"/>
      <c r="I110" s="276"/>
      <c r="J110" s="276"/>
      <c r="K110" s="276"/>
      <c r="L110" s="276"/>
      <c r="M110" s="276"/>
      <c r="N110" s="276"/>
      <c r="O110" s="276"/>
      <c r="P110" s="276"/>
    </row>
    <row r="111" spans="1:16" x14ac:dyDescent="0.2">
      <c r="A111" s="276"/>
      <c r="B111" s="276"/>
      <c r="C111" s="276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  <c r="P111" s="276"/>
    </row>
    <row r="112" spans="1:16" x14ac:dyDescent="0.2">
      <c r="A112" s="276"/>
      <c r="B112" s="276"/>
      <c r="C112" s="276"/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276"/>
      <c r="O112" s="276"/>
      <c r="P112" s="276"/>
    </row>
    <row r="113" spans="1:16" x14ac:dyDescent="0.2">
      <c r="A113" s="276"/>
      <c r="B113" s="276"/>
      <c r="C113" s="276"/>
      <c r="D113" s="276"/>
      <c r="E113" s="276"/>
      <c r="F113" s="276"/>
      <c r="G113" s="276"/>
      <c r="H113" s="276"/>
      <c r="I113" s="276"/>
      <c r="J113" s="276"/>
      <c r="K113" s="276"/>
      <c r="L113" s="276"/>
      <c r="M113" s="276"/>
      <c r="N113" s="276"/>
      <c r="O113" s="276"/>
      <c r="P113" s="276"/>
    </row>
    <row r="114" spans="1:16" x14ac:dyDescent="0.2">
      <c r="A114" s="276"/>
      <c r="B114" s="276"/>
      <c r="C114" s="276"/>
      <c r="D114" s="276"/>
      <c r="E114" s="276"/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6"/>
    </row>
    <row r="115" spans="1:16" x14ac:dyDescent="0.2">
      <c r="A115" s="276"/>
      <c r="B115" s="276"/>
      <c r="C115" s="276"/>
      <c r="D115" s="276"/>
      <c r="E115" s="276"/>
      <c r="F115" s="276"/>
      <c r="G115" s="276"/>
      <c r="H115" s="276"/>
      <c r="I115" s="276"/>
      <c r="J115" s="276"/>
      <c r="K115" s="276"/>
      <c r="L115" s="276"/>
      <c r="M115" s="276"/>
      <c r="N115" s="276"/>
      <c r="O115" s="276"/>
      <c r="P115" s="276"/>
    </row>
    <row r="116" spans="1:16" x14ac:dyDescent="0.2">
      <c r="A116" s="276"/>
      <c r="B116" s="276"/>
      <c r="C116" s="276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</row>
    <row r="117" spans="1:16" x14ac:dyDescent="0.2">
      <c r="A117" s="276"/>
      <c r="B117" s="276"/>
      <c r="C117" s="276"/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</row>
    <row r="118" spans="1:16" x14ac:dyDescent="0.2">
      <c r="A118" s="276"/>
      <c r="B118" s="276"/>
      <c r="C118" s="276"/>
      <c r="D118" s="276"/>
      <c r="E118" s="276"/>
      <c r="F118" s="276"/>
      <c r="G118" s="276"/>
      <c r="H118" s="276"/>
      <c r="I118" s="276"/>
      <c r="J118" s="276"/>
      <c r="K118" s="276"/>
      <c r="L118" s="276"/>
      <c r="M118" s="276"/>
      <c r="N118" s="276"/>
      <c r="O118" s="276"/>
      <c r="P118" s="276"/>
    </row>
    <row r="119" spans="1:16" x14ac:dyDescent="0.2">
      <c r="A119" s="276"/>
      <c r="B119" s="276"/>
      <c r="C119" s="276"/>
      <c r="D119" s="276"/>
      <c r="E119" s="276"/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  <c r="P119" s="276"/>
    </row>
    <row r="120" spans="1:16" x14ac:dyDescent="0.2">
      <c r="A120" s="276"/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  <c r="L120" s="276"/>
      <c r="M120" s="276"/>
      <c r="N120" s="276"/>
      <c r="O120" s="276"/>
      <c r="P120" s="276"/>
    </row>
    <row r="121" spans="1:16" x14ac:dyDescent="0.2">
      <c r="A121" s="276"/>
      <c r="B121" s="276"/>
      <c r="C121" s="276"/>
      <c r="D121" s="276"/>
      <c r="E121" s="276"/>
      <c r="F121" s="276"/>
      <c r="G121" s="276"/>
      <c r="H121" s="276"/>
      <c r="I121" s="276"/>
      <c r="J121" s="276"/>
      <c r="K121" s="276"/>
      <c r="L121" s="276"/>
      <c r="M121" s="276"/>
      <c r="N121" s="276"/>
      <c r="O121" s="276"/>
      <c r="P121" s="276"/>
    </row>
    <row r="122" spans="1:16" x14ac:dyDescent="0.2">
      <c r="A122" s="276"/>
      <c r="B122" s="276"/>
      <c r="C122" s="276"/>
      <c r="D122" s="276"/>
      <c r="E122" s="276"/>
      <c r="F122" s="276"/>
      <c r="G122" s="276"/>
      <c r="H122" s="276"/>
      <c r="I122" s="276"/>
      <c r="J122" s="276"/>
      <c r="K122" s="276"/>
      <c r="L122" s="276"/>
      <c r="M122" s="276"/>
      <c r="N122" s="276"/>
      <c r="O122" s="276"/>
      <c r="P122" s="276"/>
    </row>
    <row r="123" spans="1:16" x14ac:dyDescent="0.2">
      <c r="A123" s="276"/>
      <c r="B123" s="276"/>
      <c r="C123" s="276"/>
      <c r="D123" s="276"/>
      <c r="E123" s="276"/>
      <c r="F123" s="276"/>
      <c r="G123" s="276"/>
      <c r="H123" s="276"/>
      <c r="I123" s="276"/>
      <c r="J123" s="276"/>
      <c r="K123" s="276"/>
      <c r="L123" s="276"/>
      <c r="M123" s="276"/>
      <c r="N123" s="276"/>
      <c r="O123" s="276"/>
      <c r="P123" s="276"/>
    </row>
    <row r="124" spans="1:16" x14ac:dyDescent="0.2">
      <c r="A124" s="276"/>
      <c r="B124" s="276"/>
      <c r="C124" s="276"/>
      <c r="D124" s="276"/>
      <c r="E124" s="276"/>
      <c r="F124" s="276"/>
      <c r="G124" s="276"/>
      <c r="H124" s="276"/>
      <c r="I124" s="276"/>
      <c r="J124" s="276"/>
      <c r="K124" s="276"/>
      <c r="L124" s="276"/>
      <c r="M124" s="276"/>
      <c r="N124" s="276"/>
      <c r="O124" s="276"/>
      <c r="P124" s="276"/>
    </row>
    <row r="125" spans="1:16" x14ac:dyDescent="0.2">
      <c r="A125" s="276"/>
      <c r="B125" s="276"/>
      <c r="C125" s="276"/>
      <c r="D125" s="276"/>
      <c r="E125" s="276"/>
      <c r="F125" s="276"/>
      <c r="G125" s="276"/>
      <c r="H125" s="276"/>
      <c r="I125" s="276"/>
      <c r="J125" s="276"/>
      <c r="K125" s="276"/>
      <c r="L125" s="276"/>
      <c r="M125" s="276"/>
      <c r="N125" s="276"/>
      <c r="O125" s="276"/>
      <c r="P125" s="276"/>
    </row>
    <row r="126" spans="1:16" x14ac:dyDescent="0.2">
      <c r="A126" s="276"/>
      <c r="B126" s="276"/>
      <c r="C126" s="276"/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  <c r="P126" s="276"/>
    </row>
    <row r="127" spans="1:16" x14ac:dyDescent="0.2">
      <c r="A127" s="276"/>
      <c r="B127" s="276"/>
      <c r="C127" s="276"/>
      <c r="D127" s="276"/>
      <c r="E127" s="276"/>
      <c r="F127" s="276"/>
      <c r="G127" s="276"/>
      <c r="H127" s="276"/>
      <c r="I127" s="276"/>
      <c r="J127" s="276"/>
      <c r="K127" s="276"/>
      <c r="L127" s="276"/>
      <c r="M127" s="276"/>
      <c r="N127" s="276"/>
      <c r="O127" s="276"/>
      <c r="P127" s="276"/>
    </row>
    <row r="128" spans="1:16" x14ac:dyDescent="0.2">
      <c r="A128" s="276"/>
      <c r="B128" s="276"/>
      <c r="C128" s="276"/>
      <c r="D128" s="276"/>
      <c r="E128" s="276"/>
      <c r="F128" s="276"/>
      <c r="G128" s="276"/>
      <c r="H128" s="276"/>
      <c r="I128" s="276"/>
      <c r="J128" s="276"/>
      <c r="K128" s="276"/>
      <c r="L128" s="276"/>
      <c r="M128" s="276"/>
      <c r="N128" s="276"/>
      <c r="O128" s="276"/>
      <c r="P128" s="276"/>
    </row>
    <row r="129" spans="1:16" x14ac:dyDescent="0.2">
      <c r="A129" s="276"/>
      <c r="B129" s="276"/>
      <c r="C129" s="276"/>
      <c r="D129" s="276"/>
      <c r="E129" s="276"/>
      <c r="F129" s="276"/>
      <c r="G129" s="276"/>
      <c r="H129" s="276"/>
      <c r="I129" s="276"/>
      <c r="J129" s="276"/>
      <c r="K129" s="276"/>
      <c r="L129" s="276"/>
      <c r="M129" s="276"/>
      <c r="N129" s="276"/>
      <c r="O129" s="276"/>
      <c r="P129" s="276"/>
    </row>
    <row r="130" spans="1:16" x14ac:dyDescent="0.2">
      <c r="A130" s="276"/>
      <c r="B130" s="276"/>
      <c r="C130" s="276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  <c r="P130" s="276"/>
    </row>
    <row r="131" spans="1:16" x14ac:dyDescent="0.2">
      <c r="A131" s="276"/>
      <c r="B131" s="276"/>
      <c r="C131" s="276"/>
      <c r="D131" s="276"/>
      <c r="E131" s="276"/>
      <c r="F131" s="276"/>
      <c r="G131" s="276"/>
      <c r="H131" s="276"/>
      <c r="I131" s="276"/>
      <c r="J131" s="276"/>
      <c r="K131" s="276"/>
      <c r="L131" s="276"/>
      <c r="M131" s="276"/>
      <c r="N131" s="276"/>
      <c r="O131" s="276"/>
      <c r="P131" s="276"/>
    </row>
    <row r="132" spans="1:16" x14ac:dyDescent="0.2">
      <c r="A132" s="276"/>
      <c r="B132" s="276"/>
      <c r="C132" s="276"/>
      <c r="D132" s="276"/>
      <c r="E132" s="276"/>
      <c r="F132" s="276"/>
      <c r="G132" s="276"/>
      <c r="H132" s="276"/>
      <c r="I132" s="276"/>
      <c r="J132" s="276"/>
      <c r="K132" s="276"/>
      <c r="L132" s="276"/>
      <c r="M132" s="276"/>
      <c r="N132" s="276"/>
      <c r="O132" s="276"/>
      <c r="P132" s="276"/>
    </row>
    <row r="133" spans="1:16" x14ac:dyDescent="0.2">
      <c r="A133" s="276"/>
      <c r="B133" s="276"/>
      <c r="C133" s="276"/>
      <c r="D133" s="276"/>
      <c r="E133" s="276"/>
      <c r="F133" s="276"/>
      <c r="G133" s="276"/>
      <c r="H133" s="276"/>
      <c r="I133" s="276"/>
      <c r="J133" s="276"/>
      <c r="K133" s="276"/>
      <c r="L133" s="276"/>
      <c r="M133" s="276"/>
      <c r="N133" s="276"/>
      <c r="O133" s="276"/>
      <c r="P133" s="276"/>
    </row>
    <row r="134" spans="1:16" x14ac:dyDescent="0.2">
      <c r="A134" s="276"/>
      <c r="B134" s="276"/>
      <c r="C134" s="276"/>
      <c r="D134" s="276"/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6"/>
      <c r="P134" s="276"/>
    </row>
    <row r="135" spans="1:16" x14ac:dyDescent="0.2">
      <c r="A135" s="276"/>
      <c r="B135" s="276"/>
      <c r="C135" s="276"/>
      <c r="D135" s="276"/>
      <c r="E135" s="276"/>
      <c r="F135" s="276"/>
      <c r="G135" s="276"/>
      <c r="H135" s="276"/>
      <c r="I135" s="276"/>
      <c r="J135" s="276"/>
      <c r="K135" s="276"/>
      <c r="L135" s="276"/>
      <c r="M135" s="276"/>
      <c r="N135" s="276"/>
      <c r="O135" s="276"/>
      <c r="P135" s="276"/>
    </row>
    <row r="136" spans="1:16" x14ac:dyDescent="0.2">
      <c r="A136" s="276"/>
      <c r="B136" s="276"/>
      <c r="C136" s="276"/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</row>
    <row r="137" spans="1:16" x14ac:dyDescent="0.2">
      <c r="A137" s="276"/>
      <c r="B137" s="276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</row>
    <row r="138" spans="1:16" x14ac:dyDescent="0.2">
      <c r="A138" s="276"/>
      <c r="B138" s="276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</row>
    <row r="139" spans="1:16" x14ac:dyDescent="0.2">
      <c r="A139" s="276"/>
      <c r="B139" s="276"/>
      <c r="C139" s="276"/>
      <c r="D139" s="276"/>
      <c r="E139" s="276"/>
      <c r="F139" s="276"/>
      <c r="G139" s="276"/>
      <c r="H139" s="276"/>
      <c r="I139" s="276"/>
      <c r="J139" s="276"/>
      <c r="K139" s="276"/>
      <c r="L139" s="276"/>
      <c r="M139" s="276"/>
      <c r="N139" s="276"/>
      <c r="O139" s="276"/>
      <c r="P139" s="276"/>
    </row>
    <row r="140" spans="1:16" x14ac:dyDescent="0.2">
      <c r="A140" s="276"/>
      <c r="B140" s="276"/>
      <c r="C140" s="276"/>
      <c r="D140" s="276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</row>
    <row r="141" spans="1:16" x14ac:dyDescent="0.2">
      <c r="A141" s="276"/>
      <c r="B141" s="276"/>
      <c r="C141" s="276"/>
      <c r="D141" s="276"/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</row>
    <row r="142" spans="1:16" x14ac:dyDescent="0.2">
      <c r="A142" s="276"/>
      <c r="B142" s="276"/>
      <c r="C142" s="276"/>
      <c r="D142" s="276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</row>
    <row r="143" spans="1:16" x14ac:dyDescent="0.2">
      <c r="A143" s="276"/>
      <c r="B143" s="276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</row>
    <row r="144" spans="1:16" x14ac:dyDescent="0.2">
      <c r="A144" s="276"/>
      <c r="B144" s="276"/>
      <c r="C144" s="276"/>
      <c r="D144" s="276"/>
      <c r="E144" s="276"/>
      <c r="F144" s="276"/>
      <c r="G144" s="276"/>
      <c r="H144" s="276"/>
      <c r="I144" s="276"/>
      <c r="J144" s="276"/>
      <c r="K144" s="276"/>
      <c r="L144" s="276"/>
      <c r="M144" s="276"/>
      <c r="N144" s="276"/>
      <c r="O144" s="276"/>
      <c r="P144" s="276"/>
    </row>
    <row r="145" spans="1:16" x14ac:dyDescent="0.2">
      <c r="A145" s="276"/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  <c r="L145" s="276"/>
      <c r="M145" s="276"/>
      <c r="N145" s="276"/>
      <c r="O145" s="276"/>
      <c r="P145" s="276"/>
    </row>
    <row r="146" spans="1:16" x14ac:dyDescent="0.2">
      <c r="A146" s="276"/>
      <c r="B146" s="276"/>
      <c r="C146" s="276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  <c r="P146" s="276"/>
    </row>
    <row r="147" spans="1:16" x14ac:dyDescent="0.2">
      <c r="A147" s="276"/>
      <c r="B147" s="276"/>
      <c r="C147" s="276"/>
      <c r="D147" s="276"/>
      <c r="E147" s="276"/>
      <c r="F147" s="276"/>
      <c r="G147" s="276"/>
      <c r="H147" s="276"/>
      <c r="I147" s="276"/>
      <c r="J147" s="276"/>
      <c r="K147" s="276"/>
      <c r="L147" s="276"/>
      <c r="M147" s="276"/>
      <c r="N147" s="276"/>
      <c r="O147" s="276"/>
      <c r="P147" s="276"/>
    </row>
    <row r="148" spans="1:16" x14ac:dyDescent="0.2">
      <c r="A148" s="276"/>
      <c r="B148" s="276"/>
      <c r="C148" s="276"/>
      <c r="D148" s="276"/>
      <c r="E148" s="276"/>
      <c r="F148" s="276"/>
      <c r="G148" s="276"/>
      <c r="H148" s="276"/>
      <c r="I148" s="276"/>
      <c r="J148" s="276"/>
      <c r="K148" s="276"/>
      <c r="L148" s="276"/>
      <c r="M148" s="276"/>
      <c r="N148" s="276"/>
      <c r="O148" s="276"/>
      <c r="P148" s="276"/>
    </row>
    <row r="149" spans="1:16" x14ac:dyDescent="0.2">
      <c r="A149" s="276"/>
      <c r="B149" s="276"/>
      <c r="C149" s="276"/>
      <c r="D149" s="276"/>
      <c r="E149" s="276"/>
      <c r="F149" s="276"/>
      <c r="G149" s="276"/>
      <c r="H149" s="276"/>
      <c r="I149" s="276"/>
      <c r="J149" s="276"/>
      <c r="K149" s="276"/>
      <c r="L149" s="276"/>
      <c r="M149" s="276"/>
      <c r="N149" s="276"/>
      <c r="O149" s="276"/>
      <c r="P149" s="276"/>
    </row>
    <row r="150" spans="1:16" x14ac:dyDescent="0.2">
      <c r="A150" s="276"/>
      <c r="B150" s="276"/>
      <c r="C150" s="276"/>
      <c r="D150" s="276"/>
      <c r="E150" s="276"/>
      <c r="F150" s="276"/>
      <c r="G150" s="276"/>
      <c r="H150" s="276"/>
      <c r="I150" s="276"/>
      <c r="J150" s="276"/>
      <c r="K150" s="276"/>
      <c r="L150" s="276"/>
      <c r="M150" s="276"/>
      <c r="N150" s="276"/>
      <c r="O150" s="276"/>
      <c r="P150" s="276"/>
    </row>
    <row r="151" spans="1:16" x14ac:dyDescent="0.2">
      <c r="A151" s="276"/>
      <c r="B151" s="276"/>
      <c r="C151" s="276"/>
      <c r="D151" s="276"/>
      <c r="E151" s="276"/>
      <c r="F151" s="276"/>
      <c r="G151" s="276"/>
      <c r="H151" s="276"/>
      <c r="I151" s="276"/>
      <c r="J151" s="276"/>
      <c r="K151" s="276"/>
      <c r="L151" s="276"/>
      <c r="M151" s="276"/>
      <c r="N151" s="276"/>
      <c r="O151" s="276"/>
      <c r="P151" s="276"/>
    </row>
    <row r="152" spans="1:16" x14ac:dyDescent="0.2">
      <c r="A152" s="276"/>
      <c r="B152" s="276"/>
      <c r="C152" s="276"/>
      <c r="D152" s="276"/>
      <c r="E152" s="276"/>
      <c r="F152" s="276"/>
      <c r="G152" s="276"/>
      <c r="H152" s="276"/>
      <c r="I152" s="276"/>
      <c r="J152" s="276"/>
      <c r="K152" s="276"/>
      <c r="L152" s="276"/>
      <c r="M152" s="276"/>
      <c r="N152" s="276"/>
      <c r="O152" s="276"/>
      <c r="P152" s="276"/>
    </row>
    <row r="153" spans="1:16" x14ac:dyDescent="0.2">
      <c r="A153" s="276"/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M153" s="276"/>
      <c r="N153" s="276"/>
      <c r="O153" s="276"/>
      <c r="P153" s="276"/>
    </row>
    <row r="154" spans="1:16" x14ac:dyDescent="0.2">
      <c r="A154" s="276"/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  <c r="P154" s="276"/>
    </row>
    <row r="155" spans="1:16" x14ac:dyDescent="0.2">
      <c r="A155" s="276"/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M155" s="276"/>
      <c r="N155" s="276"/>
      <c r="O155" s="276"/>
      <c r="P155" s="276"/>
    </row>
    <row r="156" spans="1:16" x14ac:dyDescent="0.2">
      <c r="A156" s="276"/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M156" s="276"/>
      <c r="N156" s="276"/>
      <c r="O156" s="276"/>
      <c r="P156" s="276"/>
    </row>
    <row r="157" spans="1:16" x14ac:dyDescent="0.2">
      <c r="A157" s="276"/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M157" s="276"/>
      <c r="N157" s="276"/>
      <c r="O157" s="276"/>
      <c r="P157" s="276"/>
    </row>
    <row r="158" spans="1:16" x14ac:dyDescent="0.2">
      <c r="A158" s="276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M158" s="276"/>
      <c r="N158" s="276"/>
      <c r="O158" s="276"/>
      <c r="P158" s="276"/>
    </row>
    <row r="159" spans="1:16" x14ac:dyDescent="0.2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M159" s="276"/>
      <c r="N159" s="276"/>
      <c r="O159" s="276"/>
      <c r="P159" s="276"/>
    </row>
    <row r="160" spans="1:16" x14ac:dyDescent="0.2">
      <c r="A160" s="276"/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M160" s="276"/>
      <c r="N160" s="276"/>
      <c r="O160" s="276"/>
      <c r="P160" s="276"/>
    </row>
    <row r="161" spans="1:16" x14ac:dyDescent="0.2">
      <c r="A161" s="276"/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M161" s="276"/>
      <c r="N161" s="276"/>
      <c r="O161" s="276"/>
      <c r="P161" s="276"/>
    </row>
    <row r="162" spans="1:16" x14ac:dyDescent="0.2">
      <c r="A162" s="276"/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M162" s="276"/>
      <c r="N162" s="276"/>
      <c r="O162" s="276"/>
      <c r="P162" s="276"/>
    </row>
    <row r="163" spans="1:16" x14ac:dyDescent="0.2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M163" s="276"/>
      <c r="N163" s="276"/>
      <c r="O163" s="276"/>
      <c r="P163" s="276"/>
    </row>
    <row r="164" spans="1:16" x14ac:dyDescent="0.2">
      <c r="A164" s="276"/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M164" s="276"/>
      <c r="N164" s="276"/>
      <c r="O164" s="276"/>
      <c r="P164" s="276"/>
    </row>
    <row r="165" spans="1:16" x14ac:dyDescent="0.2">
      <c r="A165" s="276"/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M165" s="276"/>
      <c r="N165" s="276"/>
      <c r="O165" s="276"/>
      <c r="P165" s="276"/>
    </row>
    <row r="166" spans="1:16" x14ac:dyDescent="0.2">
      <c r="A166" s="276"/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  <c r="P166" s="276"/>
    </row>
    <row r="167" spans="1:16" x14ac:dyDescent="0.2">
      <c r="A167" s="276"/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M167" s="276"/>
      <c r="N167" s="276"/>
      <c r="O167" s="276"/>
      <c r="P167" s="276"/>
    </row>
    <row r="168" spans="1:16" x14ac:dyDescent="0.2">
      <c r="A168" s="27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M168" s="276"/>
      <c r="N168" s="276"/>
      <c r="O168" s="276"/>
      <c r="P168" s="276"/>
    </row>
    <row r="169" spans="1:16" x14ac:dyDescent="0.2">
      <c r="A169" s="276"/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M169" s="276"/>
      <c r="N169" s="276"/>
      <c r="O169" s="276"/>
      <c r="P169" s="276"/>
    </row>
    <row r="170" spans="1:16" x14ac:dyDescent="0.2">
      <c r="A170" s="276"/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M170" s="276"/>
      <c r="N170" s="276"/>
      <c r="O170" s="276"/>
      <c r="P170" s="276"/>
    </row>
    <row r="171" spans="1:16" x14ac:dyDescent="0.2">
      <c r="A171" s="276"/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M171" s="276"/>
      <c r="N171" s="276"/>
      <c r="O171" s="276"/>
      <c r="P171" s="276"/>
    </row>
    <row r="172" spans="1:16" x14ac:dyDescent="0.2">
      <c r="A172" s="276"/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M172" s="276"/>
      <c r="N172" s="276"/>
      <c r="O172" s="276"/>
      <c r="P172" s="276"/>
    </row>
    <row r="173" spans="1:16" x14ac:dyDescent="0.2">
      <c r="A173" s="276"/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M173" s="276"/>
      <c r="N173" s="276"/>
      <c r="O173" s="276"/>
      <c r="P173" s="276"/>
    </row>
    <row r="174" spans="1:16" x14ac:dyDescent="0.2">
      <c r="A174" s="276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  <c r="P174" s="276"/>
    </row>
    <row r="175" spans="1:16" x14ac:dyDescent="0.2">
      <c r="A175" s="276"/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M175" s="276"/>
      <c r="N175" s="276"/>
      <c r="O175" s="276"/>
      <c r="P175" s="276"/>
    </row>
    <row r="176" spans="1:16" x14ac:dyDescent="0.2">
      <c r="A176" s="276"/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M176" s="276"/>
      <c r="N176" s="276"/>
      <c r="O176" s="276"/>
      <c r="P176" s="276"/>
    </row>
    <row r="177" spans="1:16" x14ac:dyDescent="0.2">
      <c r="A177" s="276"/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M177" s="276"/>
      <c r="N177" s="276"/>
      <c r="O177" s="276"/>
      <c r="P177" s="276"/>
    </row>
    <row r="178" spans="1:16" x14ac:dyDescent="0.2">
      <c r="A178" s="276"/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M178" s="276"/>
      <c r="N178" s="276"/>
      <c r="O178" s="276"/>
      <c r="P178" s="276"/>
    </row>
    <row r="179" spans="1:16" x14ac:dyDescent="0.2">
      <c r="A179" s="276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M179" s="276"/>
      <c r="N179" s="276"/>
      <c r="O179" s="276"/>
      <c r="P179" s="276"/>
    </row>
    <row r="180" spans="1:16" x14ac:dyDescent="0.2">
      <c r="A180" s="276"/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M180" s="276"/>
      <c r="N180" s="276"/>
      <c r="O180" s="276"/>
      <c r="P180" s="276"/>
    </row>
    <row r="181" spans="1:16" x14ac:dyDescent="0.2">
      <c r="A181" s="276"/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M181" s="276"/>
      <c r="N181" s="276"/>
      <c r="O181" s="276"/>
      <c r="P181" s="276"/>
    </row>
    <row r="182" spans="1:16" x14ac:dyDescent="0.2">
      <c r="A182" s="276"/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M182" s="276"/>
      <c r="N182" s="276"/>
      <c r="O182" s="276"/>
      <c r="P182" s="276"/>
    </row>
    <row r="183" spans="1:16" x14ac:dyDescent="0.2">
      <c r="A183" s="276"/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M183" s="276"/>
      <c r="N183" s="276"/>
      <c r="O183" s="276"/>
      <c r="P183" s="276"/>
    </row>
    <row r="184" spans="1:16" x14ac:dyDescent="0.2">
      <c r="A184" s="276"/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M184" s="276"/>
      <c r="N184" s="276"/>
      <c r="O184" s="276"/>
      <c r="P184" s="276"/>
    </row>
    <row r="185" spans="1:16" x14ac:dyDescent="0.2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M185" s="276"/>
      <c r="N185" s="276"/>
      <c r="O185" s="276"/>
      <c r="P185" s="276"/>
    </row>
    <row r="186" spans="1:16" x14ac:dyDescent="0.2">
      <c r="A186" s="276"/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M186" s="276"/>
      <c r="N186" s="276"/>
      <c r="O186" s="276"/>
      <c r="P186" s="276"/>
    </row>
    <row r="187" spans="1:16" x14ac:dyDescent="0.2">
      <c r="A187" s="276"/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M187" s="276"/>
      <c r="N187" s="276"/>
      <c r="O187" s="276"/>
      <c r="P187" s="276"/>
    </row>
    <row r="188" spans="1:16" x14ac:dyDescent="0.2">
      <c r="A188" s="276"/>
      <c r="B188" s="276"/>
      <c r="C188" s="276"/>
      <c r="D188" s="276"/>
      <c r="E188" s="276"/>
      <c r="F188" s="276"/>
      <c r="G188" s="276"/>
      <c r="H188" s="276"/>
      <c r="I188" s="276"/>
      <c r="J188" s="276"/>
      <c r="K188" s="276"/>
      <c r="L188" s="276"/>
      <c r="M188" s="276"/>
      <c r="N188" s="276"/>
      <c r="O188" s="276"/>
      <c r="P188" s="276"/>
    </row>
    <row r="189" spans="1:16" x14ac:dyDescent="0.2">
      <c r="A189" s="276"/>
      <c r="B189" s="276"/>
      <c r="C189" s="276"/>
      <c r="D189" s="276"/>
      <c r="E189" s="276"/>
      <c r="F189" s="276"/>
      <c r="G189" s="276"/>
      <c r="H189" s="276"/>
      <c r="I189" s="276"/>
      <c r="J189" s="276"/>
      <c r="K189" s="276"/>
      <c r="L189" s="276"/>
      <c r="M189" s="276"/>
      <c r="N189" s="276"/>
      <c r="O189" s="276"/>
      <c r="P189" s="276"/>
    </row>
    <row r="190" spans="1:16" x14ac:dyDescent="0.2">
      <c r="A190" s="276"/>
      <c r="B190" s="276"/>
      <c r="C190" s="276"/>
      <c r="D190" s="276"/>
      <c r="E190" s="276"/>
      <c r="F190" s="276"/>
      <c r="G190" s="276"/>
      <c r="H190" s="276"/>
      <c r="I190" s="276"/>
      <c r="J190" s="276"/>
      <c r="K190" s="276"/>
      <c r="L190" s="276"/>
      <c r="M190" s="276"/>
      <c r="N190" s="276"/>
      <c r="O190" s="276"/>
      <c r="P190" s="276"/>
    </row>
    <row r="191" spans="1:16" x14ac:dyDescent="0.2">
      <c r="A191" s="276"/>
      <c r="B191" s="276"/>
      <c r="C191" s="276"/>
      <c r="D191" s="276"/>
      <c r="E191" s="276"/>
      <c r="F191" s="276"/>
      <c r="G191" s="276"/>
      <c r="H191" s="276"/>
      <c r="I191" s="276"/>
      <c r="J191" s="276"/>
      <c r="K191" s="276"/>
      <c r="L191" s="276"/>
      <c r="M191" s="276"/>
      <c r="N191" s="276"/>
      <c r="O191" s="276"/>
      <c r="P191" s="276"/>
    </row>
    <row r="192" spans="1:16" x14ac:dyDescent="0.2">
      <c r="A192" s="276"/>
      <c r="B192" s="276"/>
      <c r="C192" s="276"/>
      <c r="D192" s="276"/>
      <c r="E192" s="276"/>
      <c r="F192" s="276"/>
      <c r="G192" s="276"/>
      <c r="H192" s="276"/>
      <c r="I192" s="276"/>
      <c r="J192" s="276"/>
      <c r="K192" s="276"/>
      <c r="L192" s="276"/>
      <c r="M192" s="276"/>
      <c r="N192" s="276"/>
      <c r="O192" s="276"/>
      <c r="P192" s="276"/>
    </row>
    <row r="193" spans="1:16" x14ac:dyDescent="0.2">
      <c r="A193" s="276"/>
      <c r="B193" s="276"/>
      <c r="C193" s="276"/>
      <c r="D193" s="276"/>
      <c r="E193" s="276"/>
      <c r="F193" s="276"/>
      <c r="G193" s="276"/>
      <c r="H193" s="276"/>
      <c r="I193" s="276"/>
      <c r="J193" s="276"/>
      <c r="K193" s="276"/>
      <c r="L193" s="276"/>
      <c r="M193" s="276"/>
      <c r="N193" s="276"/>
      <c r="O193" s="276"/>
      <c r="P193" s="276"/>
    </row>
    <row r="194" spans="1:16" x14ac:dyDescent="0.2">
      <c r="A194" s="276"/>
      <c r="B194" s="276"/>
      <c r="C194" s="276"/>
      <c r="D194" s="276"/>
      <c r="E194" s="276"/>
      <c r="F194" s="276"/>
      <c r="G194" s="276"/>
      <c r="H194" s="276"/>
      <c r="I194" s="276"/>
      <c r="J194" s="276"/>
      <c r="K194" s="276"/>
      <c r="L194" s="276"/>
      <c r="M194" s="276"/>
      <c r="N194" s="276"/>
      <c r="O194" s="276"/>
      <c r="P194" s="276"/>
    </row>
    <row r="195" spans="1:16" x14ac:dyDescent="0.2">
      <c r="A195" s="276"/>
      <c r="B195" s="276"/>
      <c r="C195" s="276"/>
      <c r="D195" s="276"/>
      <c r="E195" s="276"/>
      <c r="F195" s="276"/>
      <c r="G195" s="276"/>
      <c r="H195" s="276"/>
      <c r="I195" s="276"/>
      <c r="J195" s="276"/>
      <c r="K195" s="276"/>
      <c r="L195" s="276"/>
      <c r="M195" s="276"/>
      <c r="N195" s="276"/>
      <c r="O195" s="276"/>
      <c r="P195" s="276"/>
    </row>
    <row r="196" spans="1:16" x14ac:dyDescent="0.2">
      <c r="A196" s="276"/>
      <c r="B196" s="276"/>
      <c r="C196" s="276"/>
      <c r="D196" s="276"/>
      <c r="E196" s="276"/>
      <c r="F196" s="276"/>
      <c r="G196" s="276"/>
      <c r="H196" s="276"/>
      <c r="I196" s="276"/>
      <c r="J196" s="276"/>
      <c r="K196" s="276"/>
      <c r="L196" s="276"/>
      <c r="M196" s="276"/>
      <c r="N196" s="276"/>
      <c r="O196" s="276"/>
      <c r="P196" s="276"/>
    </row>
    <row r="197" spans="1:16" x14ac:dyDescent="0.2">
      <c r="A197" s="276"/>
      <c r="B197" s="276"/>
      <c r="C197" s="276"/>
      <c r="D197" s="276"/>
      <c r="E197" s="276"/>
      <c r="F197" s="276"/>
      <c r="G197" s="276"/>
      <c r="H197" s="276"/>
      <c r="I197" s="276"/>
      <c r="J197" s="276"/>
      <c r="K197" s="276"/>
      <c r="L197" s="276"/>
      <c r="M197" s="276"/>
      <c r="N197" s="276"/>
      <c r="O197" s="276"/>
      <c r="P197" s="276"/>
    </row>
    <row r="198" spans="1:16" x14ac:dyDescent="0.2">
      <c r="A198" s="276"/>
      <c r="B198" s="276"/>
      <c r="C198" s="276"/>
      <c r="D198" s="276"/>
      <c r="E198" s="276"/>
      <c r="F198" s="276"/>
      <c r="G198" s="276"/>
      <c r="H198" s="276"/>
      <c r="I198" s="276"/>
      <c r="J198" s="276"/>
      <c r="K198" s="276"/>
      <c r="L198" s="276"/>
      <c r="M198" s="276"/>
      <c r="N198" s="276"/>
      <c r="O198" s="276"/>
      <c r="P198" s="276"/>
    </row>
    <row r="199" spans="1:16" x14ac:dyDescent="0.2">
      <c r="A199" s="276"/>
      <c r="B199" s="276"/>
      <c r="C199" s="276"/>
      <c r="D199" s="276"/>
      <c r="E199" s="276"/>
      <c r="F199" s="276"/>
      <c r="G199" s="276"/>
      <c r="H199" s="276"/>
      <c r="I199" s="276"/>
      <c r="J199" s="276"/>
      <c r="K199" s="276"/>
      <c r="L199" s="276"/>
      <c r="M199" s="276"/>
      <c r="N199" s="276"/>
      <c r="O199" s="276"/>
      <c r="P199" s="276"/>
    </row>
    <row r="200" spans="1:16" x14ac:dyDescent="0.2">
      <c r="A200" s="276"/>
      <c r="B200" s="276"/>
      <c r="C200" s="276"/>
      <c r="D200" s="276"/>
      <c r="E200" s="276"/>
      <c r="F200" s="276"/>
      <c r="G200" s="276"/>
      <c r="H200" s="276"/>
      <c r="I200" s="276"/>
      <c r="J200" s="276"/>
      <c r="K200" s="276"/>
      <c r="L200" s="276"/>
      <c r="M200" s="276"/>
      <c r="N200" s="276"/>
      <c r="O200" s="276"/>
      <c r="P200" s="276"/>
    </row>
    <row r="201" spans="1:16" x14ac:dyDescent="0.2">
      <c r="A201" s="276"/>
      <c r="B201" s="276"/>
      <c r="C201" s="276"/>
      <c r="D201" s="276"/>
      <c r="E201" s="276"/>
      <c r="F201" s="276"/>
      <c r="G201" s="276"/>
      <c r="H201" s="276"/>
      <c r="I201" s="276"/>
      <c r="J201" s="276"/>
      <c r="K201" s="276"/>
      <c r="L201" s="276"/>
      <c r="M201" s="276"/>
      <c r="N201" s="276"/>
      <c r="O201" s="276"/>
      <c r="P201" s="276"/>
    </row>
    <row r="202" spans="1:16" x14ac:dyDescent="0.2">
      <c r="A202" s="276"/>
      <c r="B202" s="276"/>
      <c r="C202" s="276"/>
      <c r="D202" s="276"/>
      <c r="E202" s="276"/>
      <c r="F202" s="276"/>
      <c r="G202" s="276"/>
      <c r="H202" s="276"/>
      <c r="I202" s="276"/>
      <c r="J202" s="276"/>
      <c r="K202" s="276"/>
      <c r="L202" s="276"/>
      <c r="M202" s="276"/>
      <c r="N202" s="276"/>
      <c r="O202" s="276"/>
      <c r="P202" s="276"/>
    </row>
    <row r="203" spans="1:16" x14ac:dyDescent="0.2">
      <c r="A203" s="276"/>
      <c r="B203" s="276"/>
      <c r="C203" s="276"/>
      <c r="D203" s="276"/>
      <c r="E203" s="276"/>
      <c r="F203" s="276"/>
      <c r="G203" s="276"/>
      <c r="H203" s="276"/>
      <c r="I203" s="276"/>
      <c r="J203" s="276"/>
      <c r="K203" s="276"/>
      <c r="L203" s="276"/>
      <c r="M203" s="276"/>
      <c r="N203" s="276"/>
      <c r="O203" s="276"/>
      <c r="P203" s="276"/>
    </row>
    <row r="204" spans="1:16" x14ac:dyDescent="0.2">
      <c r="A204" s="276"/>
      <c r="B204" s="276"/>
      <c r="C204" s="276"/>
      <c r="D204" s="276"/>
      <c r="E204" s="276"/>
      <c r="F204" s="276"/>
      <c r="G204" s="276"/>
      <c r="H204" s="276"/>
      <c r="I204" s="276"/>
      <c r="J204" s="276"/>
      <c r="K204" s="276"/>
      <c r="L204" s="276"/>
      <c r="M204" s="276"/>
      <c r="N204" s="276"/>
      <c r="O204" s="276"/>
      <c r="P204" s="276"/>
    </row>
    <row r="205" spans="1:16" x14ac:dyDescent="0.2">
      <c r="A205" s="276"/>
      <c r="B205" s="276"/>
      <c r="C205" s="276"/>
      <c r="D205" s="276"/>
      <c r="E205" s="276"/>
      <c r="F205" s="276"/>
      <c r="G205" s="276"/>
      <c r="H205" s="276"/>
      <c r="I205" s="276"/>
      <c r="J205" s="276"/>
      <c r="K205" s="276"/>
      <c r="L205" s="276"/>
      <c r="M205" s="276"/>
      <c r="N205" s="276"/>
      <c r="O205" s="276"/>
      <c r="P205" s="276"/>
    </row>
    <row r="206" spans="1:16" x14ac:dyDescent="0.2">
      <c r="A206" s="276"/>
      <c r="B206" s="276"/>
      <c r="C206" s="276"/>
      <c r="D206" s="276"/>
      <c r="E206" s="276"/>
      <c r="F206" s="276"/>
      <c r="G206" s="276"/>
      <c r="H206" s="276"/>
      <c r="I206" s="276"/>
      <c r="J206" s="276"/>
      <c r="K206" s="276"/>
      <c r="L206" s="276"/>
      <c r="M206" s="276"/>
      <c r="N206" s="276"/>
      <c r="O206" s="276"/>
      <c r="P206" s="276"/>
    </row>
    <row r="207" spans="1:16" x14ac:dyDescent="0.2">
      <c r="A207" s="276"/>
      <c r="B207" s="276"/>
      <c r="C207" s="276"/>
      <c r="D207" s="276"/>
      <c r="E207" s="276"/>
      <c r="F207" s="276"/>
      <c r="G207" s="276"/>
      <c r="H207" s="276"/>
      <c r="I207" s="276"/>
      <c r="J207" s="276"/>
      <c r="K207" s="276"/>
      <c r="L207" s="276"/>
      <c r="M207" s="276"/>
      <c r="N207" s="276"/>
      <c r="O207" s="276"/>
      <c r="P207" s="276"/>
    </row>
    <row r="208" spans="1:16" x14ac:dyDescent="0.2">
      <c r="A208" s="276"/>
      <c r="B208" s="276"/>
      <c r="C208" s="276"/>
      <c r="D208" s="276"/>
      <c r="E208" s="276"/>
      <c r="F208" s="276"/>
      <c r="G208" s="276"/>
      <c r="H208" s="276"/>
      <c r="I208" s="276"/>
      <c r="J208" s="276"/>
      <c r="K208" s="276"/>
      <c r="L208" s="276"/>
      <c r="M208" s="276"/>
      <c r="N208" s="276"/>
      <c r="O208" s="276"/>
      <c r="P208" s="276"/>
    </row>
    <row r="209" spans="1:16" x14ac:dyDescent="0.2">
      <c r="A209" s="276"/>
      <c r="B209" s="276"/>
      <c r="C209" s="276"/>
      <c r="D209" s="276"/>
      <c r="E209" s="276"/>
      <c r="F209" s="276"/>
      <c r="G209" s="276"/>
      <c r="H209" s="276"/>
      <c r="I209" s="276"/>
      <c r="J209" s="276"/>
      <c r="K209" s="276"/>
      <c r="L209" s="276"/>
      <c r="M209" s="276"/>
      <c r="N209" s="276"/>
      <c r="O209" s="276"/>
      <c r="P209" s="276"/>
    </row>
    <row r="210" spans="1:16" x14ac:dyDescent="0.2">
      <c r="A210" s="276"/>
      <c r="B210" s="276"/>
      <c r="C210" s="276"/>
      <c r="D210" s="276"/>
      <c r="E210" s="276"/>
      <c r="F210" s="276"/>
      <c r="G210" s="276"/>
      <c r="H210" s="276"/>
      <c r="I210" s="276"/>
      <c r="J210" s="276"/>
      <c r="K210" s="276"/>
      <c r="L210" s="276"/>
      <c r="M210" s="276"/>
      <c r="N210" s="276"/>
      <c r="O210" s="276"/>
      <c r="P210" s="276"/>
    </row>
    <row r="211" spans="1:16" x14ac:dyDescent="0.2">
      <c r="A211" s="276"/>
      <c r="B211" s="276"/>
      <c r="C211" s="276"/>
      <c r="D211" s="276"/>
      <c r="E211" s="276"/>
      <c r="F211" s="276"/>
      <c r="G211" s="276"/>
      <c r="H211" s="276"/>
      <c r="I211" s="276"/>
      <c r="J211" s="276"/>
      <c r="K211" s="276"/>
      <c r="L211" s="276"/>
      <c r="M211" s="276"/>
      <c r="N211" s="276"/>
      <c r="O211" s="276"/>
      <c r="P211" s="276"/>
    </row>
    <row r="212" spans="1:16" x14ac:dyDescent="0.2">
      <c r="A212" s="276"/>
      <c r="B212" s="276"/>
      <c r="C212" s="276"/>
      <c r="D212" s="276"/>
      <c r="E212" s="276"/>
      <c r="F212" s="276"/>
      <c r="G212" s="276"/>
      <c r="H212" s="276"/>
      <c r="I212" s="276"/>
      <c r="J212" s="276"/>
      <c r="K212" s="276"/>
      <c r="L212" s="276"/>
      <c r="M212" s="276"/>
      <c r="N212" s="276"/>
      <c r="O212" s="276"/>
      <c r="P212" s="276"/>
    </row>
    <row r="213" spans="1:16" x14ac:dyDescent="0.2">
      <c r="A213" s="276"/>
      <c r="B213" s="276"/>
      <c r="C213" s="276"/>
      <c r="D213" s="276"/>
      <c r="E213" s="276"/>
      <c r="F213" s="276"/>
      <c r="G213" s="276"/>
      <c r="H213" s="276"/>
      <c r="I213" s="276"/>
      <c r="J213" s="276"/>
      <c r="K213" s="276"/>
      <c r="L213" s="276"/>
      <c r="M213" s="276"/>
      <c r="N213" s="276"/>
      <c r="O213" s="276"/>
      <c r="P213" s="276"/>
    </row>
    <row r="214" spans="1:16" x14ac:dyDescent="0.2">
      <c r="A214" s="276"/>
      <c r="B214" s="276"/>
      <c r="C214" s="276"/>
      <c r="D214" s="276"/>
      <c r="E214" s="276"/>
      <c r="F214" s="276"/>
      <c r="G214" s="276"/>
      <c r="H214" s="276"/>
      <c r="I214" s="276"/>
      <c r="J214" s="276"/>
      <c r="K214" s="276"/>
      <c r="L214" s="276"/>
      <c r="M214" s="276"/>
      <c r="N214" s="276"/>
      <c r="O214" s="276"/>
      <c r="P214" s="276"/>
    </row>
    <row r="215" spans="1:16" x14ac:dyDescent="0.2">
      <c r="A215" s="276"/>
      <c r="B215" s="276"/>
      <c r="C215" s="276"/>
      <c r="D215" s="276"/>
      <c r="E215" s="276"/>
      <c r="F215" s="276"/>
      <c r="G215" s="276"/>
      <c r="H215" s="276"/>
      <c r="I215" s="276"/>
      <c r="J215" s="276"/>
      <c r="K215" s="276"/>
      <c r="L215" s="276"/>
      <c r="M215" s="276"/>
      <c r="N215" s="276"/>
      <c r="O215" s="276"/>
      <c r="P215" s="276"/>
    </row>
    <row r="216" spans="1:16" x14ac:dyDescent="0.2">
      <c r="A216" s="276"/>
      <c r="B216" s="276"/>
      <c r="C216" s="276"/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  <c r="P216" s="276"/>
    </row>
    <row r="217" spans="1:16" x14ac:dyDescent="0.2">
      <c r="A217" s="276"/>
      <c r="B217" s="276"/>
      <c r="C217" s="276"/>
      <c r="D217" s="276"/>
      <c r="E217" s="276"/>
      <c r="F217" s="276"/>
      <c r="G217" s="276"/>
      <c r="H217" s="276"/>
      <c r="I217" s="276"/>
      <c r="J217" s="276"/>
      <c r="K217" s="276"/>
      <c r="L217" s="276"/>
      <c r="M217" s="276"/>
      <c r="N217" s="276"/>
      <c r="O217" s="276"/>
      <c r="P217" s="276"/>
    </row>
    <row r="218" spans="1:16" x14ac:dyDescent="0.2">
      <c r="A218" s="276"/>
      <c r="B218" s="276"/>
      <c r="C218" s="276"/>
      <c r="D218" s="276"/>
      <c r="E218" s="276"/>
      <c r="F218" s="276"/>
      <c r="G218" s="276"/>
      <c r="H218" s="276"/>
      <c r="I218" s="276"/>
      <c r="J218" s="276"/>
      <c r="K218" s="276"/>
      <c r="L218" s="276"/>
      <c r="M218" s="276"/>
      <c r="N218" s="276"/>
      <c r="O218" s="276"/>
      <c r="P218" s="276"/>
    </row>
    <row r="219" spans="1:16" x14ac:dyDescent="0.2">
      <c r="A219" s="276"/>
      <c r="B219" s="276"/>
      <c r="C219" s="276"/>
      <c r="D219" s="276"/>
      <c r="E219" s="276"/>
      <c r="F219" s="276"/>
      <c r="G219" s="276"/>
      <c r="H219" s="276"/>
      <c r="I219" s="276"/>
      <c r="J219" s="276"/>
      <c r="K219" s="276"/>
      <c r="L219" s="276"/>
      <c r="M219" s="276"/>
      <c r="N219" s="276"/>
      <c r="O219" s="276"/>
      <c r="P219" s="276"/>
    </row>
    <row r="220" spans="1:16" x14ac:dyDescent="0.2">
      <c r="A220" s="276"/>
      <c r="B220" s="276"/>
      <c r="C220" s="276"/>
      <c r="D220" s="276"/>
      <c r="E220" s="276"/>
      <c r="F220" s="276"/>
      <c r="G220" s="276"/>
      <c r="H220" s="276"/>
      <c r="I220" s="276"/>
      <c r="J220" s="276"/>
      <c r="K220" s="276"/>
      <c r="L220" s="276"/>
      <c r="M220" s="276"/>
      <c r="N220" s="276"/>
      <c r="O220" s="276"/>
      <c r="P220" s="276"/>
    </row>
    <row r="221" spans="1:16" x14ac:dyDescent="0.2">
      <c r="A221" s="276"/>
      <c r="B221" s="276"/>
      <c r="C221" s="276"/>
      <c r="D221" s="276"/>
      <c r="E221" s="276"/>
      <c r="F221" s="276"/>
      <c r="G221" s="276"/>
      <c r="H221" s="276"/>
      <c r="I221" s="276"/>
      <c r="J221" s="276"/>
      <c r="K221" s="276"/>
      <c r="L221" s="276"/>
      <c r="M221" s="276"/>
      <c r="N221" s="276"/>
      <c r="O221" s="276"/>
      <c r="P221" s="276"/>
    </row>
    <row r="222" spans="1:16" x14ac:dyDescent="0.2">
      <c r="A222" s="276"/>
      <c r="B222" s="276"/>
      <c r="C222" s="276"/>
      <c r="D222" s="276"/>
      <c r="E222" s="276"/>
      <c r="F222" s="276"/>
      <c r="G222" s="276"/>
      <c r="H222" s="276"/>
      <c r="I222" s="276"/>
      <c r="J222" s="276"/>
      <c r="K222" s="276"/>
      <c r="L222" s="276"/>
      <c r="M222" s="276"/>
      <c r="N222" s="276"/>
      <c r="O222" s="276"/>
      <c r="P222" s="276"/>
    </row>
    <row r="223" spans="1:16" x14ac:dyDescent="0.2">
      <c r="A223" s="276"/>
      <c r="B223" s="276"/>
      <c r="C223" s="276"/>
      <c r="D223" s="276"/>
      <c r="E223" s="276"/>
      <c r="F223" s="276"/>
      <c r="G223" s="276"/>
      <c r="H223" s="276"/>
      <c r="I223" s="276"/>
      <c r="J223" s="276"/>
      <c r="K223" s="276"/>
      <c r="L223" s="276"/>
      <c r="M223" s="276"/>
      <c r="N223" s="276"/>
      <c r="O223" s="276"/>
      <c r="P223" s="276"/>
    </row>
    <row r="224" spans="1:16" x14ac:dyDescent="0.2">
      <c r="A224" s="276"/>
      <c r="B224" s="276"/>
      <c r="C224" s="276"/>
      <c r="D224" s="276"/>
      <c r="E224" s="276"/>
      <c r="F224" s="276"/>
      <c r="G224" s="276"/>
      <c r="H224" s="276"/>
      <c r="I224" s="276"/>
      <c r="J224" s="276"/>
      <c r="K224" s="276"/>
      <c r="L224" s="276"/>
      <c r="M224" s="276"/>
      <c r="N224" s="276"/>
      <c r="O224" s="276"/>
      <c r="P224" s="276"/>
    </row>
    <row r="225" spans="1:16" x14ac:dyDescent="0.2">
      <c r="A225" s="276"/>
      <c r="B225" s="276"/>
      <c r="C225" s="276"/>
      <c r="D225" s="276"/>
      <c r="E225" s="276"/>
      <c r="F225" s="276"/>
      <c r="G225" s="276"/>
      <c r="H225" s="276"/>
      <c r="I225" s="276"/>
      <c r="J225" s="276"/>
      <c r="K225" s="276"/>
      <c r="L225" s="276"/>
      <c r="M225" s="276"/>
      <c r="N225" s="276"/>
      <c r="O225" s="276"/>
      <c r="P225" s="276"/>
    </row>
    <row r="226" spans="1:16" x14ac:dyDescent="0.2">
      <c r="A226" s="276"/>
      <c r="B226" s="276"/>
      <c r="C226" s="276"/>
      <c r="D226" s="276"/>
      <c r="E226" s="276"/>
      <c r="F226" s="276"/>
      <c r="G226" s="276"/>
      <c r="H226" s="276"/>
      <c r="I226" s="276"/>
      <c r="J226" s="276"/>
      <c r="K226" s="276"/>
      <c r="L226" s="276"/>
      <c r="M226" s="276"/>
      <c r="N226" s="276"/>
      <c r="O226" s="276"/>
      <c r="P226" s="276"/>
    </row>
    <row r="227" spans="1:16" x14ac:dyDescent="0.2">
      <c r="A227" s="276"/>
      <c r="B227" s="276"/>
      <c r="C227" s="276"/>
      <c r="D227" s="276"/>
      <c r="E227" s="276"/>
      <c r="F227" s="276"/>
      <c r="G227" s="276"/>
      <c r="H227" s="276"/>
      <c r="I227" s="276"/>
      <c r="J227" s="276"/>
      <c r="K227" s="276"/>
      <c r="L227" s="276"/>
      <c r="M227" s="276"/>
      <c r="N227" s="276"/>
      <c r="O227" s="276"/>
      <c r="P227" s="276"/>
    </row>
    <row r="228" spans="1:16" x14ac:dyDescent="0.2">
      <c r="A228" s="276"/>
      <c r="B228" s="276"/>
      <c r="C228" s="276"/>
      <c r="D228" s="276"/>
      <c r="E228" s="276"/>
      <c r="F228" s="276"/>
      <c r="G228" s="276"/>
      <c r="H228" s="276"/>
      <c r="I228" s="276"/>
      <c r="J228" s="276"/>
      <c r="K228" s="276"/>
      <c r="L228" s="276"/>
      <c r="M228" s="276"/>
      <c r="N228" s="276"/>
      <c r="O228" s="276"/>
      <c r="P228" s="276"/>
    </row>
    <row r="229" spans="1:16" x14ac:dyDescent="0.2">
      <c r="A229" s="276"/>
      <c r="B229" s="276"/>
      <c r="C229" s="276"/>
      <c r="D229" s="276"/>
      <c r="E229" s="276"/>
      <c r="F229" s="276"/>
      <c r="G229" s="276"/>
      <c r="H229" s="276"/>
      <c r="I229" s="276"/>
      <c r="J229" s="276"/>
      <c r="K229" s="276"/>
      <c r="L229" s="276"/>
      <c r="M229" s="276"/>
      <c r="N229" s="276"/>
      <c r="O229" s="276"/>
      <c r="P229" s="276"/>
    </row>
    <row r="230" spans="1:16" x14ac:dyDescent="0.2">
      <c r="A230" s="276"/>
      <c r="B230" s="276"/>
      <c r="C230" s="276"/>
      <c r="D230" s="276"/>
      <c r="E230" s="276"/>
      <c r="F230" s="276"/>
      <c r="G230" s="276"/>
      <c r="H230" s="276"/>
      <c r="I230" s="276"/>
      <c r="J230" s="276"/>
      <c r="K230" s="276"/>
      <c r="L230" s="276"/>
      <c r="M230" s="276"/>
      <c r="N230" s="276"/>
      <c r="O230" s="276"/>
      <c r="P230" s="276"/>
    </row>
    <row r="231" spans="1:16" x14ac:dyDescent="0.2">
      <c r="A231" s="276"/>
      <c r="B231" s="276"/>
      <c r="C231" s="276"/>
      <c r="D231" s="276"/>
      <c r="E231" s="276"/>
      <c r="F231" s="276"/>
      <c r="G231" s="276"/>
      <c r="H231" s="276"/>
      <c r="I231" s="276"/>
      <c r="J231" s="276"/>
      <c r="K231" s="276"/>
      <c r="L231" s="276"/>
      <c r="M231" s="276"/>
      <c r="N231" s="276"/>
      <c r="O231" s="276"/>
      <c r="P231" s="276"/>
    </row>
    <row r="232" spans="1:16" x14ac:dyDescent="0.2">
      <c r="A232" s="276"/>
      <c r="B232" s="276"/>
      <c r="C232" s="276"/>
      <c r="D232" s="276"/>
      <c r="E232" s="276"/>
      <c r="F232" s="276"/>
      <c r="G232" s="276"/>
      <c r="H232" s="276"/>
      <c r="I232" s="276"/>
      <c r="J232" s="276"/>
      <c r="K232" s="276"/>
      <c r="L232" s="276"/>
      <c r="M232" s="276"/>
      <c r="N232" s="276"/>
      <c r="O232" s="276"/>
      <c r="P232" s="276"/>
    </row>
    <row r="233" spans="1:16" x14ac:dyDescent="0.2">
      <c r="A233" s="276"/>
      <c r="B233" s="276"/>
      <c r="C233" s="276"/>
      <c r="D233" s="276"/>
      <c r="E233" s="276"/>
      <c r="F233" s="276"/>
      <c r="G233" s="276"/>
      <c r="H233" s="276"/>
      <c r="I233" s="276"/>
      <c r="J233" s="276"/>
      <c r="K233" s="276"/>
      <c r="L233" s="276"/>
      <c r="M233" s="276"/>
      <c r="N233" s="276"/>
      <c r="O233" s="276"/>
      <c r="P233" s="276"/>
    </row>
    <row r="234" spans="1:16" x14ac:dyDescent="0.2">
      <c r="A234" s="276"/>
      <c r="B234" s="276"/>
      <c r="C234" s="276"/>
      <c r="D234" s="276"/>
      <c r="E234" s="276"/>
      <c r="F234" s="276"/>
      <c r="G234" s="276"/>
      <c r="H234" s="276"/>
      <c r="I234" s="276"/>
      <c r="J234" s="276"/>
      <c r="K234" s="276"/>
      <c r="L234" s="276"/>
      <c r="M234" s="276"/>
      <c r="N234" s="276"/>
      <c r="O234" s="276"/>
      <c r="P234" s="276"/>
    </row>
    <row r="235" spans="1:16" x14ac:dyDescent="0.2">
      <c r="A235" s="276"/>
      <c r="B235" s="276"/>
      <c r="C235" s="276"/>
      <c r="D235" s="276"/>
      <c r="E235" s="276"/>
      <c r="F235" s="276"/>
      <c r="G235" s="276"/>
      <c r="H235" s="276"/>
      <c r="I235" s="276"/>
      <c r="J235" s="276"/>
      <c r="K235" s="276"/>
      <c r="L235" s="276"/>
      <c r="M235" s="276"/>
      <c r="N235" s="276"/>
      <c r="O235" s="276"/>
      <c r="P235" s="276"/>
    </row>
    <row r="236" spans="1:16" x14ac:dyDescent="0.2">
      <c r="A236" s="276"/>
      <c r="B236" s="276"/>
      <c r="C236" s="276"/>
      <c r="D236" s="276"/>
      <c r="E236" s="276"/>
      <c r="F236" s="276"/>
      <c r="G236" s="276"/>
      <c r="H236" s="276"/>
      <c r="I236" s="276"/>
      <c r="J236" s="276"/>
      <c r="K236" s="276"/>
      <c r="L236" s="276"/>
      <c r="M236" s="276"/>
      <c r="N236" s="276"/>
      <c r="O236" s="276"/>
      <c r="P236" s="276"/>
    </row>
    <row r="237" spans="1:16" x14ac:dyDescent="0.2">
      <c r="A237" s="276"/>
      <c r="B237" s="276"/>
      <c r="C237" s="276"/>
      <c r="D237" s="276"/>
      <c r="E237" s="276"/>
      <c r="F237" s="276"/>
      <c r="G237" s="276"/>
      <c r="H237" s="276"/>
      <c r="I237" s="276"/>
      <c r="J237" s="276"/>
      <c r="K237" s="276"/>
      <c r="L237" s="276"/>
      <c r="M237" s="276"/>
      <c r="N237" s="276"/>
      <c r="O237" s="276"/>
      <c r="P237" s="276"/>
    </row>
    <row r="238" spans="1:16" x14ac:dyDescent="0.2">
      <c r="A238" s="276"/>
      <c r="B238" s="276"/>
      <c r="C238" s="276"/>
      <c r="D238" s="276"/>
      <c r="E238" s="276"/>
      <c r="F238" s="276"/>
      <c r="G238" s="276"/>
      <c r="H238" s="276"/>
      <c r="I238" s="276"/>
      <c r="J238" s="276"/>
      <c r="K238" s="276"/>
      <c r="L238" s="276"/>
      <c r="M238" s="276"/>
      <c r="N238" s="276"/>
      <c r="O238" s="276"/>
      <c r="P238" s="276"/>
    </row>
    <row r="239" spans="1:16" x14ac:dyDescent="0.2">
      <c r="A239" s="276"/>
      <c r="B239" s="276"/>
      <c r="C239" s="276"/>
      <c r="D239" s="276"/>
      <c r="E239" s="276"/>
      <c r="F239" s="276"/>
      <c r="G239" s="276"/>
      <c r="H239" s="276"/>
      <c r="I239" s="276"/>
      <c r="J239" s="276"/>
      <c r="K239" s="276"/>
      <c r="L239" s="276"/>
      <c r="M239" s="276"/>
      <c r="N239" s="276"/>
      <c r="O239" s="276"/>
      <c r="P239" s="276"/>
    </row>
    <row r="240" spans="1:16" x14ac:dyDescent="0.2">
      <c r="A240" s="276"/>
      <c r="B240" s="276"/>
      <c r="C240" s="276"/>
      <c r="D240" s="276"/>
      <c r="E240" s="276"/>
      <c r="F240" s="276"/>
      <c r="G240" s="276"/>
      <c r="H240" s="276"/>
      <c r="I240" s="276"/>
      <c r="J240" s="276"/>
      <c r="K240" s="276"/>
      <c r="L240" s="276"/>
      <c r="M240" s="276"/>
      <c r="N240" s="276"/>
      <c r="O240" s="276"/>
      <c r="P240" s="276"/>
    </row>
    <row r="241" spans="1:16" x14ac:dyDescent="0.2">
      <c r="A241" s="276"/>
      <c r="B241" s="276"/>
      <c r="C241" s="276"/>
      <c r="D241" s="276"/>
      <c r="E241" s="276"/>
      <c r="F241" s="276"/>
      <c r="G241" s="276"/>
      <c r="H241" s="276"/>
      <c r="I241" s="276"/>
      <c r="J241" s="276"/>
      <c r="K241" s="276"/>
      <c r="L241" s="276"/>
      <c r="M241" s="276"/>
      <c r="N241" s="276"/>
      <c r="O241" s="276"/>
      <c r="P241" s="276"/>
    </row>
    <row r="242" spans="1:16" x14ac:dyDescent="0.2">
      <c r="A242" s="276"/>
      <c r="B242" s="276"/>
      <c r="C242" s="276"/>
      <c r="D242" s="276"/>
      <c r="E242" s="276"/>
      <c r="F242" s="276"/>
      <c r="G242" s="276"/>
      <c r="H242" s="276"/>
      <c r="I242" s="276"/>
      <c r="J242" s="276"/>
      <c r="K242" s="276"/>
      <c r="L242" s="276"/>
      <c r="M242" s="276"/>
      <c r="N242" s="276"/>
      <c r="O242" s="276"/>
      <c r="P242" s="276"/>
    </row>
    <row r="243" spans="1:16" x14ac:dyDescent="0.2">
      <c r="A243" s="276"/>
      <c r="B243" s="276"/>
      <c r="C243" s="276"/>
      <c r="D243" s="276"/>
      <c r="E243" s="276"/>
      <c r="F243" s="276"/>
      <c r="G243" s="276"/>
      <c r="H243" s="276"/>
      <c r="I243" s="276"/>
      <c r="J243" s="276"/>
      <c r="K243" s="276"/>
      <c r="L243" s="276"/>
      <c r="M243" s="276"/>
      <c r="N243" s="276"/>
      <c r="O243" s="276"/>
      <c r="P243" s="276"/>
    </row>
    <row r="244" spans="1:16" x14ac:dyDescent="0.2">
      <c r="A244" s="276"/>
      <c r="B244" s="276"/>
      <c r="C244" s="276"/>
      <c r="D244" s="276"/>
      <c r="E244" s="276"/>
      <c r="F244" s="276"/>
      <c r="G244" s="276"/>
      <c r="H244" s="276"/>
      <c r="I244" s="276"/>
      <c r="J244" s="276"/>
      <c r="K244" s="276"/>
      <c r="L244" s="276"/>
      <c r="M244" s="276"/>
      <c r="N244" s="276"/>
      <c r="O244" s="276"/>
      <c r="P244" s="276"/>
    </row>
    <row r="245" spans="1:16" x14ac:dyDescent="0.2">
      <c r="A245" s="276"/>
      <c r="B245" s="276"/>
      <c r="C245" s="276"/>
      <c r="D245" s="276"/>
      <c r="E245" s="276"/>
      <c r="F245" s="276"/>
      <c r="G245" s="276"/>
      <c r="H245" s="276"/>
      <c r="I245" s="276"/>
      <c r="J245" s="276"/>
      <c r="K245" s="276"/>
      <c r="L245" s="276"/>
      <c r="M245" s="276"/>
      <c r="N245" s="276"/>
      <c r="O245" s="276"/>
      <c r="P245" s="276"/>
    </row>
    <row r="246" spans="1:16" x14ac:dyDescent="0.2">
      <c r="A246" s="276"/>
      <c r="B246" s="276"/>
      <c r="C246" s="276"/>
      <c r="D246" s="276"/>
      <c r="E246" s="276"/>
      <c r="F246" s="276"/>
      <c r="G246" s="276"/>
      <c r="H246" s="276"/>
      <c r="I246" s="276"/>
      <c r="J246" s="276"/>
      <c r="K246" s="276"/>
      <c r="L246" s="276"/>
      <c r="M246" s="276"/>
      <c r="N246" s="276"/>
      <c r="O246" s="276"/>
      <c r="P246" s="276"/>
    </row>
    <row r="247" spans="1:16" x14ac:dyDescent="0.2">
      <c r="A247" s="276"/>
      <c r="B247" s="276"/>
      <c r="C247" s="276"/>
      <c r="D247" s="276"/>
      <c r="E247" s="276"/>
      <c r="F247" s="276"/>
      <c r="G247" s="276"/>
      <c r="H247" s="276"/>
      <c r="I247" s="276"/>
      <c r="J247" s="276"/>
      <c r="K247" s="276"/>
      <c r="L247" s="276"/>
      <c r="M247" s="276"/>
      <c r="N247" s="276"/>
      <c r="O247" s="276"/>
      <c r="P247" s="276"/>
    </row>
    <row r="248" spans="1:16" x14ac:dyDescent="0.2">
      <c r="A248" s="276"/>
      <c r="B248" s="276"/>
      <c r="C248" s="276"/>
      <c r="D248" s="276"/>
      <c r="E248" s="276"/>
      <c r="F248" s="276"/>
      <c r="G248" s="276"/>
      <c r="H248" s="276"/>
      <c r="I248" s="276"/>
      <c r="J248" s="276"/>
      <c r="K248" s="276"/>
      <c r="L248" s="276"/>
      <c r="M248" s="276"/>
      <c r="N248" s="276"/>
      <c r="O248" s="276"/>
      <c r="P248" s="276"/>
    </row>
    <row r="249" spans="1:16" x14ac:dyDescent="0.2">
      <c r="A249" s="276"/>
      <c r="B249" s="276"/>
      <c r="C249" s="276"/>
      <c r="D249" s="276"/>
      <c r="E249" s="276"/>
      <c r="F249" s="276"/>
      <c r="G249" s="276"/>
      <c r="H249" s="276"/>
      <c r="I249" s="276"/>
      <c r="J249" s="276"/>
      <c r="K249" s="276"/>
      <c r="L249" s="276"/>
      <c r="M249" s="276"/>
      <c r="N249" s="276"/>
      <c r="O249" s="276"/>
      <c r="P249" s="276"/>
    </row>
    <row r="250" spans="1:16" x14ac:dyDescent="0.2">
      <c r="A250" s="276"/>
      <c r="B250" s="276"/>
      <c r="C250" s="276"/>
      <c r="D250" s="276"/>
      <c r="E250" s="276"/>
      <c r="F250" s="276"/>
      <c r="G250" s="276"/>
      <c r="H250" s="276"/>
      <c r="I250" s="276"/>
      <c r="J250" s="276"/>
      <c r="K250" s="276"/>
      <c r="L250" s="276"/>
      <c r="M250" s="276"/>
      <c r="N250" s="276"/>
      <c r="O250" s="276"/>
      <c r="P250" s="276"/>
    </row>
    <row r="251" spans="1:16" x14ac:dyDescent="0.2">
      <c r="A251" s="276"/>
      <c r="B251" s="276"/>
      <c r="C251" s="276"/>
      <c r="D251" s="276"/>
      <c r="E251" s="276"/>
      <c r="F251" s="276"/>
      <c r="G251" s="276"/>
      <c r="H251" s="276"/>
      <c r="I251" s="276"/>
      <c r="J251" s="276"/>
      <c r="K251" s="276"/>
      <c r="L251" s="276"/>
      <c r="M251" s="276"/>
      <c r="N251" s="276"/>
      <c r="O251" s="276"/>
      <c r="P251" s="276"/>
    </row>
    <row r="252" spans="1:16" x14ac:dyDescent="0.2">
      <c r="A252" s="276"/>
      <c r="B252" s="276"/>
      <c r="C252" s="276"/>
      <c r="D252" s="276"/>
      <c r="E252" s="276"/>
      <c r="F252" s="276"/>
      <c r="G252" s="276"/>
      <c r="H252" s="276"/>
      <c r="I252" s="276"/>
      <c r="J252" s="276"/>
      <c r="K252" s="276"/>
      <c r="L252" s="276"/>
      <c r="M252" s="276"/>
      <c r="N252" s="276"/>
      <c r="O252" s="276"/>
      <c r="P252" s="276"/>
    </row>
    <row r="253" spans="1:16" x14ac:dyDescent="0.2">
      <c r="A253" s="276"/>
      <c r="B253" s="276"/>
      <c r="C253" s="276"/>
      <c r="D253" s="276"/>
      <c r="E253" s="276"/>
      <c r="F253" s="276"/>
      <c r="G253" s="276"/>
      <c r="H253" s="276"/>
      <c r="I253" s="276"/>
      <c r="J253" s="276"/>
      <c r="K253" s="276"/>
      <c r="L253" s="276"/>
      <c r="M253" s="276"/>
      <c r="N253" s="276"/>
      <c r="O253" s="276"/>
      <c r="P253" s="276"/>
    </row>
    <row r="254" spans="1:16" x14ac:dyDescent="0.2">
      <c r="A254" s="276"/>
      <c r="B254" s="276"/>
      <c r="C254" s="276"/>
      <c r="D254" s="276"/>
      <c r="E254" s="276"/>
      <c r="F254" s="276"/>
      <c r="G254" s="276"/>
      <c r="H254" s="276"/>
      <c r="I254" s="276"/>
      <c r="J254" s="276"/>
      <c r="K254" s="276"/>
      <c r="L254" s="276"/>
      <c r="M254" s="276"/>
      <c r="N254" s="276"/>
      <c r="O254" s="276"/>
      <c r="P254" s="276"/>
    </row>
    <row r="255" spans="1:16" x14ac:dyDescent="0.2">
      <c r="A255" s="276"/>
      <c r="B255" s="276"/>
      <c r="C255" s="276"/>
      <c r="D255" s="276"/>
      <c r="E255" s="276"/>
      <c r="F255" s="276"/>
      <c r="G255" s="276"/>
      <c r="H255" s="276"/>
      <c r="I255" s="276"/>
      <c r="J255" s="276"/>
      <c r="K255" s="276"/>
      <c r="L255" s="276"/>
      <c r="M255" s="276"/>
      <c r="N255" s="276"/>
      <c r="O255" s="276"/>
      <c r="P255" s="276"/>
    </row>
    <row r="256" spans="1:16" x14ac:dyDescent="0.2">
      <c r="A256" s="276"/>
      <c r="B256" s="276"/>
      <c r="C256" s="276"/>
      <c r="D256" s="276"/>
      <c r="E256" s="276"/>
      <c r="F256" s="276"/>
      <c r="G256" s="276"/>
      <c r="H256" s="276"/>
      <c r="I256" s="276"/>
      <c r="J256" s="276"/>
      <c r="K256" s="276"/>
      <c r="L256" s="276"/>
      <c r="M256" s="276"/>
      <c r="N256" s="276"/>
      <c r="O256" s="276"/>
      <c r="P256" s="276"/>
    </row>
    <row r="257" spans="1:16" x14ac:dyDescent="0.2">
      <c r="A257" s="276"/>
      <c r="B257" s="276"/>
      <c r="C257" s="276"/>
      <c r="D257" s="276"/>
      <c r="E257" s="276"/>
      <c r="F257" s="276"/>
      <c r="G257" s="276"/>
      <c r="H257" s="276"/>
      <c r="I257" s="276"/>
      <c r="J257" s="276"/>
      <c r="K257" s="276"/>
      <c r="L257" s="276"/>
      <c r="M257" s="276"/>
      <c r="N257" s="276"/>
      <c r="O257" s="276"/>
      <c r="P257" s="276"/>
    </row>
    <row r="258" spans="1:16" x14ac:dyDescent="0.2">
      <c r="A258" s="276"/>
      <c r="B258" s="276"/>
      <c r="C258" s="276"/>
      <c r="D258" s="276"/>
      <c r="E258" s="276"/>
      <c r="F258" s="276"/>
      <c r="G258" s="276"/>
      <c r="H258" s="276"/>
      <c r="I258" s="276"/>
      <c r="J258" s="276"/>
      <c r="K258" s="276"/>
      <c r="L258" s="276"/>
      <c r="M258" s="276"/>
      <c r="N258" s="276"/>
      <c r="O258" s="276"/>
      <c r="P258" s="276"/>
    </row>
    <row r="259" spans="1:16" x14ac:dyDescent="0.2">
      <c r="A259" s="276"/>
      <c r="B259" s="276"/>
      <c r="C259" s="276"/>
      <c r="D259" s="276"/>
      <c r="E259" s="276"/>
      <c r="F259" s="276"/>
      <c r="G259" s="276"/>
      <c r="H259" s="276"/>
      <c r="I259" s="276"/>
      <c r="J259" s="276"/>
      <c r="K259" s="276"/>
      <c r="L259" s="276"/>
      <c r="M259" s="276"/>
      <c r="N259" s="276"/>
      <c r="O259" s="276"/>
      <c r="P259" s="276"/>
    </row>
    <row r="260" spans="1:16" x14ac:dyDescent="0.2">
      <c r="A260" s="276"/>
      <c r="B260" s="276"/>
      <c r="C260" s="276"/>
      <c r="D260" s="276"/>
      <c r="E260" s="276"/>
      <c r="F260" s="276"/>
      <c r="G260" s="276"/>
      <c r="H260" s="276"/>
      <c r="I260" s="276"/>
      <c r="J260" s="276"/>
      <c r="K260" s="276"/>
      <c r="L260" s="276"/>
      <c r="M260" s="276"/>
      <c r="N260" s="276"/>
      <c r="O260" s="276"/>
      <c r="P260" s="276"/>
    </row>
    <row r="261" spans="1:16" x14ac:dyDescent="0.2">
      <c r="A261" s="276"/>
      <c r="B261" s="276"/>
      <c r="C261" s="276"/>
      <c r="D261" s="276"/>
      <c r="E261" s="276"/>
      <c r="F261" s="276"/>
      <c r="G261" s="276"/>
      <c r="H261" s="276"/>
      <c r="I261" s="276"/>
      <c r="J261" s="276"/>
      <c r="K261" s="276"/>
      <c r="L261" s="276"/>
      <c r="M261" s="276"/>
      <c r="N261" s="276"/>
      <c r="O261" s="276"/>
      <c r="P261" s="276"/>
    </row>
    <row r="262" spans="1:16" x14ac:dyDescent="0.2">
      <c r="A262" s="276"/>
      <c r="B262" s="276"/>
      <c r="C262" s="276"/>
      <c r="D262" s="276"/>
      <c r="E262" s="276"/>
      <c r="F262" s="276"/>
      <c r="G262" s="276"/>
      <c r="H262" s="276"/>
      <c r="I262" s="276"/>
      <c r="J262" s="276"/>
      <c r="K262" s="276"/>
      <c r="L262" s="276"/>
      <c r="M262" s="276"/>
      <c r="N262" s="276"/>
      <c r="O262" s="276"/>
      <c r="P262" s="276"/>
    </row>
    <row r="263" spans="1:16" x14ac:dyDescent="0.2">
      <c r="A263" s="276"/>
      <c r="B263" s="276"/>
      <c r="C263" s="276"/>
      <c r="D263" s="276"/>
      <c r="E263" s="276"/>
      <c r="F263" s="276"/>
      <c r="G263" s="276"/>
      <c r="H263" s="276"/>
      <c r="I263" s="276"/>
      <c r="J263" s="276"/>
      <c r="K263" s="276"/>
      <c r="L263" s="276"/>
      <c r="M263" s="276"/>
      <c r="N263" s="276"/>
      <c r="O263" s="276"/>
      <c r="P263" s="276"/>
    </row>
    <row r="264" spans="1:16" x14ac:dyDescent="0.2">
      <c r="A264" s="276"/>
      <c r="B264" s="276"/>
      <c r="C264" s="276"/>
      <c r="D264" s="276"/>
      <c r="E264" s="276"/>
      <c r="F264" s="276"/>
      <c r="G264" s="276"/>
      <c r="H264" s="276"/>
      <c r="I264" s="276"/>
      <c r="J264" s="276"/>
      <c r="K264" s="276"/>
      <c r="L264" s="276"/>
      <c r="M264" s="276"/>
      <c r="N264" s="276"/>
      <c r="O264" s="276"/>
      <c r="P264" s="276"/>
    </row>
    <row r="265" spans="1:16" x14ac:dyDescent="0.2">
      <c r="A265" s="276"/>
      <c r="B265" s="276"/>
      <c r="C265" s="276"/>
      <c r="D265" s="276"/>
      <c r="E265" s="276"/>
      <c r="F265" s="276"/>
      <c r="G265" s="276"/>
      <c r="H265" s="276"/>
      <c r="I265" s="276"/>
      <c r="J265" s="276"/>
      <c r="K265" s="276"/>
      <c r="L265" s="276"/>
      <c r="M265" s="276"/>
      <c r="N265" s="276"/>
      <c r="O265" s="276"/>
      <c r="P265" s="276"/>
    </row>
    <row r="266" spans="1:16" x14ac:dyDescent="0.2">
      <c r="A266" s="276"/>
      <c r="B266" s="276"/>
      <c r="C266" s="276"/>
      <c r="D266" s="276"/>
      <c r="E266" s="276"/>
      <c r="F266" s="276"/>
      <c r="G266" s="276"/>
      <c r="H266" s="276"/>
      <c r="I266" s="276"/>
      <c r="J266" s="276"/>
      <c r="K266" s="276"/>
      <c r="L266" s="276"/>
      <c r="M266" s="276"/>
      <c r="N266" s="276"/>
      <c r="O266" s="276"/>
      <c r="P266" s="276"/>
    </row>
    <row r="267" spans="1:16" x14ac:dyDescent="0.2">
      <c r="A267" s="276"/>
      <c r="B267" s="276"/>
      <c r="C267" s="276"/>
      <c r="D267" s="276"/>
      <c r="E267" s="276"/>
      <c r="F267" s="276"/>
      <c r="G267" s="276"/>
      <c r="H267" s="276"/>
      <c r="I267" s="276"/>
      <c r="J267" s="276"/>
      <c r="K267" s="276"/>
      <c r="L267" s="276"/>
      <c r="M267" s="276"/>
      <c r="N267" s="276"/>
      <c r="O267" s="276"/>
      <c r="P267" s="276"/>
    </row>
    <row r="268" spans="1:16" x14ac:dyDescent="0.2">
      <c r="A268" s="276"/>
      <c r="B268" s="276"/>
      <c r="C268" s="276"/>
      <c r="D268" s="276"/>
      <c r="E268" s="276"/>
      <c r="F268" s="276"/>
      <c r="G268" s="276"/>
      <c r="H268" s="276"/>
      <c r="I268" s="276"/>
      <c r="J268" s="276"/>
      <c r="K268" s="276"/>
      <c r="L268" s="276"/>
      <c r="M268" s="276"/>
      <c r="N268" s="276"/>
      <c r="O268" s="276"/>
      <c r="P268" s="276"/>
    </row>
    <row r="269" spans="1:16" x14ac:dyDescent="0.2">
      <c r="A269" s="276"/>
      <c r="B269" s="276"/>
      <c r="C269" s="276"/>
      <c r="D269" s="276"/>
      <c r="E269" s="276"/>
      <c r="F269" s="276"/>
      <c r="G269" s="276"/>
      <c r="H269" s="276"/>
      <c r="I269" s="276"/>
      <c r="J269" s="276"/>
      <c r="K269" s="276"/>
      <c r="L269" s="276"/>
      <c r="M269" s="276"/>
      <c r="N269" s="276"/>
      <c r="O269" s="276"/>
      <c r="P269" s="276"/>
    </row>
    <row r="270" spans="1:16" x14ac:dyDescent="0.2">
      <c r="A270" s="276"/>
      <c r="B270" s="276"/>
      <c r="C270" s="276"/>
      <c r="D270" s="276"/>
      <c r="E270" s="276"/>
      <c r="F270" s="276"/>
      <c r="G270" s="276"/>
      <c r="H270" s="276"/>
      <c r="I270" s="276"/>
      <c r="J270" s="276"/>
      <c r="K270" s="276"/>
      <c r="L270" s="276"/>
      <c r="M270" s="276"/>
      <c r="N270" s="276"/>
      <c r="O270" s="276"/>
      <c r="P270" s="276"/>
    </row>
    <row r="271" spans="1:16" x14ac:dyDescent="0.2">
      <c r="A271" s="276"/>
      <c r="B271" s="276"/>
      <c r="C271" s="276"/>
      <c r="D271" s="276"/>
      <c r="E271" s="276"/>
      <c r="F271" s="276"/>
      <c r="G271" s="276"/>
      <c r="H271" s="276"/>
      <c r="I271" s="276"/>
      <c r="J271" s="276"/>
      <c r="K271" s="276"/>
      <c r="L271" s="276"/>
      <c r="M271" s="276"/>
      <c r="N271" s="276"/>
      <c r="O271" s="276"/>
      <c r="P271" s="276"/>
    </row>
    <row r="272" spans="1:16" x14ac:dyDescent="0.2">
      <c r="A272" s="276"/>
      <c r="B272" s="276"/>
      <c r="C272" s="276"/>
      <c r="D272" s="276"/>
      <c r="E272" s="276"/>
      <c r="F272" s="276"/>
      <c r="G272" s="276"/>
      <c r="H272" s="276"/>
      <c r="I272" s="276"/>
      <c r="J272" s="276"/>
      <c r="K272" s="276"/>
      <c r="L272" s="276"/>
      <c r="M272" s="276"/>
      <c r="N272" s="276"/>
      <c r="O272" s="276"/>
      <c r="P272" s="276"/>
    </row>
    <row r="273" spans="1:16" x14ac:dyDescent="0.2">
      <c r="A273" s="276"/>
      <c r="B273" s="276"/>
      <c r="C273" s="276"/>
      <c r="D273" s="276"/>
      <c r="E273" s="276"/>
      <c r="F273" s="276"/>
      <c r="G273" s="276"/>
      <c r="H273" s="276"/>
      <c r="I273" s="276"/>
      <c r="J273" s="276"/>
      <c r="K273" s="276"/>
      <c r="L273" s="276"/>
      <c r="M273" s="276"/>
      <c r="N273" s="276"/>
      <c r="O273" s="276"/>
      <c r="P273" s="276"/>
    </row>
    <row r="274" spans="1:16" x14ac:dyDescent="0.2">
      <c r="A274" s="276"/>
      <c r="B274" s="276"/>
      <c r="C274" s="276"/>
      <c r="D274" s="276"/>
      <c r="E274" s="276"/>
      <c r="F274" s="276"/>
      <c r="G274" s="276"/>
      <c r="H274" s="276"/>
      <c r="I274" s="276"/>
      <c r="J274" s="276"/>
      <c r="K274" s="276"/>
      <c r="L274" s="276"/>
      <c r="M274" s="276"/>
      <c r="N274" s="276"/>
      <c r="O274" s="276"/>
      <c r="P274" s="276"/>
    </row>
    <row r="275" spans="1:16" x14ac:dyDescent="0.2">
      <c r="A275" s="276"/>
      <c r="B275" s="276"/>
      <c r="C275" s="276"/>
      <c r="D275" s="276"/>
      <c r="E275" s="276"/>
      <c r="F275" s="276"/>
      <c r="G275" s="276"/>
      <c r="H275" s="276"/>
      <c r="I275" s="276"/>
      <c r="J275" s="276"/>
      <c r="K275" s="276"/>
      <c r="L275" s="276"/>
      <c r="M275" s="276"/>
      <c r="N275" s="276"/>
      <c r="O275" s="276"/>
      <c r="P275" s="276"/>
    </row>
    <row r="276" spans="1:16" x14ac:dyDescent="0.2">
      <c r="A276" s="276"/>
      <c r="B276" s="276"/>
      <c r="C276" s="276"/>
      <c r="D276" s="276"/>
      <c r="E276" s="276"/>
      <c r="F276" s="276"/>
      <c r="G276" s="276"/>
      <c r="H276" s="276"/>
      <c r="I276" s="276"/>
      <c r="J276" s="276"/>
      <c r="K276" s="276"/>
      <c r="L276" s="276"/>
      <c r="M276" s="276"/>
      <c r="N276" s="276"/>
      <c r="O276" s="276"/>
      <c r="P276" s="276"/>
    </row>
    <row r="277" spans="1:16" x14ac:dyDescent="0.2">
      <c r="A277" s="276"/>
      <c r="B277" s="276"/>
      <c r="C277" s="276"/>
      <c r="D277" s="276"/>
      <c r="E277" s="276"/>
      <c r="F277" s="276"/>
      <c r="G277" s="276"/>
      <c r="H277" s="276"/>
      <c r="I277" s="276"/>
      <c r="J277" s="276"/>
      <c r="K277" s="276"/>
      <c r="L277" s="276"/>
      <c r="M277" s="276"/>
      <c r="N277" s="276"/>
      <c r="O277" s="276"/>
      <c r="P277" s="276"/>
    </row>
    <row r="278" spans="1:16" x14ac:dyDescent="0.2">
      <c r="A278" s="276"/>
      <c r="B278" s="276"/>
      <c r="C278" s="276"/>
      <c r="D278" s="276"/>
      <c r="E278" s="276"/>
      <c r="F278" s="276"/>
      <c r="G278" s="276"/>
      <c r="H278" s="276"/>
      <c r="I278" s="276"/>
      <c r="J278" s="276"/>
      <c r="K278" s="276"/>
      <c r="L278" s="276"/>
      <c r="M278" s="276"/>
      <c r="N278" s="276"/>
      <c r="O278" s="276"/>
      <c r="P278" s="276"/>
    </row>
    <row r="279" spans="1:16" x14ac:dyDescent="0.2">
      <c r="A279" s="276"/>
      <c r="B279" s="276"/>
      <c r="C279" s="276"/>
      <c r="D279" s="276"/>
      <c r="E279" s="276"/>
      <c r="F279" s="276"/>
      <c r="G279" s="276"/>
      <c r="H279" s="276"/>
      <c r="I279" s="276"/>
      <c r="J279" s="276"/>
      <c r="K279" s="276"/>
      <c r="L279" s="276"/>
      <c r="M279" s="276"/>
      <c r="N279" s="276"/>
      <c r="O279" s="276"/>
      <c r="P279" s="276"/>
    </row>
    <row r="280" spans="1:16" x14ac:dyDescent="0.2">
      <c r="A280" s="276"/>
      <c r="B280" s="276"/>
      <c r="C280" s="276"/>
      <c r="D280" s="276"/>
      <c r="E280" s="276"/>
      <c r="F280" s="276"/>
      <c r="G280" s="276"/>
      <c r="H280" s="276"/>
      <c r="I280" s="276"/>
      <c r="J280" s="276"/>
      <c r="K280" s="276"/>
      <c r="L280" s="276"/>
      <c r="M280" s="276"/>
      <c r="N280" s="276"/>
      <c r="O280" s="276"/>
      <c r="P280" s="276"/>
    </row>
    <row r="281" spans="1:16" x14ac:dyDescent="0.2">
      <c r="A281" s="276"/>
      <c r="B281" s="276"/>
      <c r="C281" s="276"/>
      <c r="D281" s="276"/>
      <c r="E281" s="276"/>
      <c r="F281" s="276"/>
      <c r="G281" s="276"/>
      <c r="H281" s="276"/>
      <c r="I281" s="276"/>
      <c r="J281" s="276"/>
      <c r="K281" s="276"/>
      <c r="L281" s="276"/>
      <c r="M281" s="276"/>
      <c r="N281" s="276"/>
      <c r="O281" s="276"/>
      <c r="P281" s="276"/>
    </row>
    <row r="282" spans="1:16" x14ac:dyDescent="0.2">
      <c r="C282" s="276"/>
    </row>
  </sheetData>
  <hyperlinks>
    <hyperlink ref="B16" location="'Produsert mengde'!B1" display="'Produsert mengde'!B1" xr:uid="{00000000-0004-0000-0000-000000000000}"/>
    <hyperlink ref="B18" location="Feltoversikt!B1" display="Feltoversikt / Fields" xr:uid="{00000000-0004-0000-0000-000001000000}"/>
    <hyperlink ref="B20" location="'Reserver RK 1,2 og 3 '!A1" display="'Reserver RK 1,2 og 3 '!A1" xr:uid="{00000000-0004-0000-0000-000002000000}"/>
    <hyperlink ref="B30" location="'Funn RK 5F'!A1" display="'Funn RK 5F'!A1" xr:uid="{00000000-0004-0000-0000-000003000000}"/>
    <hyperlink ref="B32" location="'Funn RK 7F'!A1" display="'Funn RK 7F'!A1" xr:uid="{00000000-0004-0000-0000-000004000000}"/>
    <hyperlink ref="B34" location="'Funn i felt og funn'!A1" display="'Funn i felt og funn'!A1" xr:uid="{00000000-0004-0000-0000-000005000000}"/>
    <hyperlink ref="C41" r:id="rId1" xr:uid="{00000000-0004-0000-0000-000006000000}"/>
    <hyperlink ref="B36" location="Tilstedeværende!A1" display="Tilstedeværende!A1" xr:uid="{00000000-0004-0000-0000-000007000000}"/>
    <hyperlink ref="B11" location="'Totale ressurser  per område'!A1" display="'Totale ressurser  per område'!A1" xr:uid="{00000000-0004-0000-0000-000008000000}"/>
    <hyperlink ref="B13" location="'Totale ressurser pr res.kat'!A1" display="Totale utvinnbare petroleumsressurser" xr:uid="{00000000-0004-0000-0000-000009000000}"/>
    <hyperlink ref="B14" location="'Totale ressurser pr res.kat'!A1" display="Original Recoverable Petroleum Resources on the Norwegian Continental Shelf divided on resource categories" xr:uid="{00000000-0004-0000-0000-00000A000000}"/>
    <hyperlink ref="B28" location="'Funn RK 4F'!A1" display="'Funn RK 4F'!A1" xr:uid="{00000000-0004-0000-0000-00000B000000}"/>
    <hyperlink ref="B7" r:id="rId2" xr:uid="{00000000-0004-0000-0000-00000C000000}"/>
    <hyperlink ref="B25" location="'Reserver RK 3F og 3A - Funn'!A1" display="RK 3F/3A: Reserver i funn der rettighetshaverne har besluttet utvinning" xr:uid="{00000000-0004-0000-0000-00000D000000}"/>
    <hyperlink ref="B26" location="'Reserver RK 3F og 3A - Funn'!A1" display="Original recoverable and remaining reserves in discoveries which the licensees have decided for production" xr:uid="{00000000-0004-0000-0000-00000E000000}"/>
    <hyperlink ref="B38" location="UNFC!A1" display="UNFC klassifisering" xr:uid="{00000000-0004-0000-0000-00000F000000}"/>
    <hyperlink ref="B39" location="UNFC!A1" display="United Nations Framework Classification System 2009" xr:uid="{00000000-0004-0000-0000-000010000000}"/>
    <hyperlink ref="B22" location="'Reserver RK 2F - Funn'!A1" display="Reserver RK 2F - Funn'!" xr:uid="{76E1056E-C889-4219-9E7B-F0E60B448760}"/>
    <hyperlink ref="B23" location="'Reserver RK 2F - Funn'!A1" display="Reserves in discoveries in RC 2F" xr:uid="{37E57643-0D76-419A-9540-C0859BAD960D}"/>
    <hyperlink ref="B8" r:id="rId3" xr:uid="{8F8C0975-29A3-41AE-8446-10007415EF39}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37"/>
  <sheetViews>
    <sheetView topLeftCell="A18" workbookViewId="0">
      <selection activeCell="A42" sqref="A42"/>
    </sheetView>
  </sheetViews>
  <sheetFormatPr baseColWidth="10" defaultColWidth="11.42578125" defaultRowHeight="15" x14ac:dyDescent="0.25"/>
  <cols>
    <col min="1" max="1" width="25.28515625" style="78" customWidth="1"/>
    <col min="2" max="16384" width="11.42578125" style="17"/>
  </cols>
  <sheetData>
    <row r="1" spans="1:12" ht="63.75" customHeight="1" x14ac:dyDescent="0.2">
      <c r="A1" s="524" t="s">
        <v>490</v>
      </c>
      <c r="B1" s="524"/>
      <c r="C1" s="524"/>
      <c r="D1" s="524"/>
      <c r="E1" s="524"/>
    </row>
    <row r="2" spans="1:12" ht="17.25" customHeight="1" x14ac:dyDescent="0.2">
      <c r="A2" s="309"/>
    </row>
    <row r="3" spans="1:12" ht="13.5" thickBot="1" x14ac:dyDescent="0.25">
      <c r="A3" s="77"/>
    </row>
    <row r="4" spans="1:12" ht="39" x14ac:dyDescent="0.2">
      <c r="A4" s="347" t="s">
        <v>379</v>
      </c>
      <c r="B4" s="238" t="s">
        <v>140</v>
      </c>
      <c r="C4" s="238" t="s">
        <v>141</v>
      </c>
      <c r="D4" s="238" t="s">
        <v>147</v>
      </c>
      <c r="E4" s="238" t="s">
        <v>142</v>
      </c>
      <c r="F4" s="238" t="s">
        <v>364</v>
      </c>
      <c r="G4" s="313" t="s">
        <v>368</v>
      </c>
    </row>
    <row r="5" spans="1:12" s="73" customFormat="1" ht="24" x14ac:dyDescent="0.2">
      <c r="A5" s="79"/>
      <c r="B5" s="240" t="s">
        <v>143</v>
      </c>
      <c r="C5" s="240" t="s">
        <v>144</v>
      </c>
      <c r="D5" s="240" t="s">
        <v>145</v>
      </c>
      <c r="E5" s="240" t="s">
        <v>143</v>
      </c>
      <c r="F5" s="240" t="s">
        <v>143</v>
      </c>
      <c r="G5" s="241"/>
    </row>
    <row r="6" spans="1:12" s="73" customFormat="1" x14ac:dyDescent="0.25">
      <c r="A6" s="348" t="s">
        <v>600</v>
      </c>
      <c r="B6" s="362">
        <v>5.88</v>
      </c>
      <c r="C6" s="363">
        <v>12.78</v>
      </c>
      <c r="D6" s="363">
        <v>0.45</v>
      </c>
      <c r="E6" s="363">
        <v>0</v>
      </c>
      <c r="F6" s="37">
        <v>19.52</v>
      </c>
      <c r="G6" s="361">
        <v>1977</v>
      </c>
      <c r="I6" s="388"/>
      <c r="J6" s="382"/>
      <c r="K6" s="382"/>
      <c r="L6" s="382"/>
    </row>
    <row r="7" spans="1:12" x14ac:dyDescent="0.25">
      <c r="A7" s="348" t="s">
        <v>601</v>
      </c>
      <c r="B7" s="27">
        <v>0.21</v>
      </c>
      <c r="C7" s="28">
        <v>4.3</v>
      </c>
      <c r="D7" s="28">
        <v>0.21</v>
      </c>
      <c r="E7" s="28">
        <v>0</v>
      </c>
      <c r="F7" s="37">
        <v>4.9000000000000004</v>
      </c>
      <c r="G7" s="80">
        <v>1978</v>
      </c>
      <c r="I7" s="388"/>
      <c r="J7" s="382"/>
      <c r="K7" s="382"/>
      <c r="L7" s="382"/>
    </row>
    <row r="8" spans="1:12" x14ac:dyDescent="0.25">
      <c r="A8" s="348" t="s">
        <v>602</v>
      </c>
      <c r="B8" s="27">
        <v>2.5499999999999998</v>
      </c>
      <c r="C8" s="28">
        <v>1.0900000000000001</v>
      </c>
      <c r="D8" s="28">
        <v>0</v>
      </c>
      <c r="E8" s="28">
        <v>0</v>
      </c>
      <c r="F8" s="37">
        <v>3.64</v>
      </c>
      <c r="G8" s="80">
        <v>1987</v>
      </c>
      <c r="I8" s="388"/>
      <c r="J8" s="382"/>
      <c r="K8" s="382"/>
      <c r="L8" s="382"/>
    </row>
    <row r="9" spans="1:12" ht="17.25" x14ac:dyDescent="0.25">
      <c r="A9" s="348" t="s">
        <v>656</v>
      </c>
      <c r="B9" s="304">
        <v>6.52</v>
      </c>
      <c r="C9" s="310">
        <v>9.16</v>
      </c>
      <c r="D9" s="310">
        <v>0</v>
      </c>
      <c r="E9" s="310">
        <v>0</v>
      </c>
      <c r="F9" s="37">
        <v>15.68</v>
      </c>
      <c r="G9" s="80">
        <v>2012</v>
      </c>
      <c r="I9" s="388"/>
      <c r="J9" s="382"/>
      <c r="K9" s="382"/>
      <c r="L9" s="382"/>
    </row>
    <row r="10" spans="1:12" x14ac:dyDescent="0.25">
      <c r="A10" s="348" t="s">
        <v>603</v>
      </c>
      <c r="B10" s="304">
        <v>5.7</v>
      </c>
      <c r="C10" s="310">
        <v>2.34</v>
      </c>
      <c r="D10" s="310">
        <v>0</v>
      </c>
      <c r="E10" s="310">
        <v>0</v>
      </c>
      <c r="F10" s="37">
        <v>8.0500000000000007</v>
      </c>
      <c r="G10" s="80">
        <v>1972</v>
      </c>
      <c r="I10" s="388"/>
      <c r="J10" s="382"/>
      <c r="K10" s="382"/>
      <c r="L10" s="382"/>
    </row>
    <row r="11" spans="1:12" ht="17.25" x14ac:dyDescent="0.25">
      <c r="A11" s="348" t="s">
        <v>788</v>
      </c>
      <c r="B11" s="304">
        <v>6.45</v>
      </c>
      <c r="C11" s="310">
        <v>0.64</v>
      </c>
      <c r="D11" s="310">
        <v>0</v>
      </c>
      <c r="E11" s="310">
        <v>0</v>
      </c>
      <c r="F11" s="37">
        <v>7.09</v>
      </c>
      <c r="G11" s="80">
        <v>2018</v>
      </c>
      <c r="I11" s="388"/>
      <c r="J11" s="382"/>
      <c r="K11" s="382"/>
      <c r="L11" s="382"/>
    </row>
    <row r="12" spans="1:12" x14ac:dyDescent="0.25">
      <c r="A12" s="348" t="s">
        <v>604</v>
      </c>
      <c r="B12" s="27">
        <v>0.33</v>
      </c>
      <c r="C12" s="28">
        <v>1</v>
      </c>
      <c r="D12" s="28">
        <v>0</v>
      </c>
      <c r="E12" s="28">
        <v>0</v>
      </c>
      <c r="F12" s="37">
        <v>1.33</v>
      </c>
      <c r="G12" s="80">
        <v>2013</v>
      </c>
      <c r="I12" s="388"/>
      <c r="J12" s="382"/>
      <c r="K12" s="382"/>
      <c r="L12" s="382"/>
    </row>
    <row r="13" spans="1:12" x14ac:dyDescent="0.25">
      <c r="A13" s="348" t="s">
        <v>605</v>
      </c>
      <c r="B13" s="27">
        <v>0.44</v>
      </c>
      <c r="C13" s="28">
        <v>5.49</v>
      </c>
      <c r="D13" s="28">
        <v>0</v>
      </c>
      <c r="E13" s="28">
        <v>0</v>
      </c>
      <c r="F13" s="37">
        <v>5.94</v>
      </c>
      <c r="G13" s="80">
        <v>2009</v>
      </c>
      <c r="I13" s="388"/>
      <c r="J13" s="382"/>
      <c r="K13" s="382"/>
      <c r="L13" s="382"/>
    </row>
    <row r="14" spans="1:12" ht="17.25" x14ac:dyDescent="0.25">
      <c r="A14" s="348" t="s">
        <v>754</v>
      </c>
      <c r="B14" s="27">
        <v>1.51</v>
      </c>
      <c r="C14" s="28">
        <v>3.54</v>
      </c>
      <c r="D14" s="28">
        <v>0</v>
      </c>
      <c r="E14" s="28">
        <v>0</v>
      </c>
      <c r="F14" s="37">
        <v>5.05</v>
      </c>
      <c r="G14" s="80">
        <v>1996</v>
      </c>
      <c r="I14" s="388"/>
      <c r="J14" s="382"/>
      <c r="K14" s="382"/>
      <c r="L14" s="382"/>
    </row>
    <row r="15" spans="1:12" x14ac:dyDescent="0.25">
      <c r="A15" s="348" t="s">
        <v>606</v>
      </c>
      <c r="B15" s="27">
        <v>1.05</v>
      </c>
      <c r="C15" s="28">
        <v>9.2200000000000006</v>
      </c>
      <c r="D15" s="28">
        <v>0.49</v>
      </c>
      <c r="E15" s="28">
        <v>0</v>
      </c>
      <c r="F15" s="37">
        <v>11.19</v>
      </c>
      <c r="G15" s="80">
        <v>2008</v>
      </c>
      <c r="I15" s="388"/>
      <c r="J15" s="382"/>
      <c r="K15" s="382"/>
      <c r="L15" s="382"/>
    </row>
    <row r="16" spans="1:12" x14ac:dyDescent="0.25">
      <c r="A16" s="348" t="s">
        <v>607</v>
      </c>
      <c r="B16" s="27">
        <v>3.75</v>
      </c>
      <c r="C16" s="28">
        <v>0.32</v>
      </c>
      <c r="D16" s="28">
        <v>0.23</v>
      </c>
      <c r="E16" s="28">
        <v>0</v>
      </c>
      <c r="F16" s="37">
        <v>4.51</v>
      </c>
      <c r="G16" s="80">
        <v>2010</v>
      </c>
      <c r="I16" s="388"/>
      <c r="J16" s="382"/>
      <c r="K16" s="382"/>
      <c r="L16" s="382"/>
    </row>
    <row r="17" spans="1:12" x14ac:dyDescent="0.25">
      <c r="A17" s="348" t="s">
        <v>608</v>
      </c>
      <c r="B17" s="27">
        <v>0</v>
      </c>
      <c r="C17" s="28">
        <v>19.54</v>
      </c>
      <c r="D17" s="28">
        <v>0</v>
      </c>
      <c r="E17" s="28">
        <v>0</v>
      </c>
      <c r="F17" s="37">
        <v>19.54</v>
      </c>
      <c r="G17" s="80">
        <v>2005</v>
      </c>
      <c r="I17" s="388"/>
      <c r="J17" s="382"/>
      <c r="K17" s="382"/>
      <c r="L17" s="382"/>
    </row>
    <row r="18" spans="1:12" x14ac:dyDescent="0.25">
      <c r="A18" s="348" t="s">
        <v>609</v>
      </c>
      <c r="B18" s="27">
        <v>0.88</v>
      </c>
      <c r="C18" s="28">
        <v>0.99</v>
      </c>
      <c r="D18" s="28">
        <v>0.22</v>
      </c>
      <c r="E18" s="28">
        <v>0</v>
      </c>
      <c r="F18" s="37">
        <v>2.29</v>
      </c>
      <c r="G18" s="80">
        <v>1999</v>
      </c>
      <c r="I18" s="388"/>
      <c r="J18" s="382"/>
      <c r="K18" s="382"/>
      <c r="L18" s="382"/>
    </row>
    <row r="19" spans="1:12" x14ac:dyDescent="0.25">
      <c r="A19" s="348" t="s">
        <v>610</v>
      </c>
      <c r="B19" s="27">
        <v>0</v>
      </c>
      <c r="C19" s="28">
        <v>24.24</v>
      </c>
      <c r="D19" s="28">
        <v>0</v>
      </c>
      <c r="E19" s="28">
        <v>0.57999999999999996</v>
      </c>
      <c r="F19" s="37">
        <v>24.82</v>
      </c>
      <c r="G19" s="80">
        <v>2005</v>
      </c>
      <c r="I19" s="388"/>
      <c r="J19" s="382"/>
      <c r="K19" s="382"/>
      <c r="L19" s="382"/>
    </row>
    <row r="20" spans="1:12" x14ac:dyDescent="0.25">
      <c r="A20" s="348" t="s">
        <v>611</v>
      </c>
      <c r="B20" s="27">
        <v>1.24</v>
      </c>
      <c r="C20" s="28">
        <v>5.28</v>
      </c>
      <c r="D20" s="28">
        <v>0.73</v>
      </c>
      <c r="E20" s="28">
        <v>0</v>
      </c>
      <c r="F20" s="37">
        <v>7.9</v>
      </c>
      <c r="G20" s="80">
        <v>2008</v>
      </c>
      <c r="I20" s="388"/>
      <c r="J20" s="382"/>
      <c r="K20" s="382"/>
      <c r="L20" s="382"/>
    </row>
    <row r="21" spans="1:12" x14ac:dyDescent="0.25">
      <c r="A21" s="348" t="s">
        <v>612</v>
      </c>
      <c r="B21" s="27">
        <v>0.41</v>
      </c>
      <c r="C21" s="28">
        <v>2.09</v>
      </c>
      <c r="D21" s="28">
        <v>0.68</v>
      </c>
      <c r="E21" s="28">
        <v>0</v>
      </c>
      <c r="F21" s="37">
        <v>3.78</v>
      </c>
      <c r="G21" s="80">
        <v>2016</v>
      </c>
      <c r="H21" s="75"/>
      <c r="I21" s="388"/>
      <c r="J21" s="382"/>
      <c r="K21" s="382"/>
      <c r="L21" s="382"/>
    </row>
    <row r="22" spans="1:12" x14ac:dyDescent="0.25">
      <c r="A22" s="348" t="s">
        <v>613</v>
      </c>
      <c r="B22" s="27">
        <v>0.54</v>
      </c>
      <c r="C22" s="28">
        <v>0.24</v>
      </c>
      <c r="D22" s="28">
        <v>0.05</v>
      </c>
      <c r="E22" s="28">
        <v>0</v>
      </c>
      <c r="F22" s="37">
        <v>0.87</v>
      </c>
      <c r="G22" s="80">
        <v>1991</v>
      </c>
      <c r="H22" s="75"/>
      <c r="I22" s="388"/>
      <c r="J22" s="382"/>
      <c r="K22" s="382"/>
      <c r="L22" s="382"/>
    </row>
    <row r="23" spans="1:12" x14ac:dyDescent="0.25">
      <c r="A23" s="348" t="s">
        <v>614</v>
      </c>
      <c r="B23" s="27">
        <v>0.36</v>
      </c>
      <c r="C23" s="28">
        <v>1.92</v>
      </c>
      <c r="D23" s="28">
        <v>0.33</v>
      </c>
      <c r="E23" s="28">
        <v>0</v>
      </c>
      <c r="F23" s="37">
        <v>2.91</v>
      </c>
      <c r="G23" s="80">
        <v>2001</v>
      </c>
      <c r="H23" s="75"/>
      <c r="I23" s="388"/>
      <c r="J23" s="382"/>
      <c r="K23" s="382"/>
      <c r="L23" s="382"/>
    </row>
    <row r="24" spans="1:12" x14ac:dyDescent="0.25">
      <c r="A24" s="348" t="s">
        <v>615</v>
      </c>
      <c r="B24" s="27">
        <v>7.0000000000000007E-2</v>
      </c>
      <c r="C24" s="28">
        <v>1.47</v>
      </c>
      <c r="D24" s="28">
        <v>0.17</v>
      </c>
      <c r="E24" s="28">
        <v>0</v>
      </c>
      <c r="F24" s="37">
        <v>1.87</v>
      </c>
      <c r="G24" s="80">
        <v>2009</v>
      </c>
      <c r="H24" s="75"/>
      <c r="I24" s="388"/>
      <c r="J24" s="382"/>
      <c r="K24" s="382"/>
      <c r="L24" s="382"/>
    </row>
    <row r="25" spans="1:12" x14ac:dyDescent="0.25">
      <c r="A25" s="348" t="s">
        <v>616</v>
      </c>
      <c r="B25" s="27">
        <v>0.05</v>
      </c>
      <c r="C25" s="28">
        <v>1.1299999999999999</v>
      </c>
      <c r="D25" s="28">
        <v>0.15</v>
      </c>
      <c r="E25" s="28">
        <v>0</v>
      </c>
      <c r="F25" s="37">
        <v>1.46</v>
      </c>
      <c r="G25" s="80">
        <v>2017</v>
      </c>
      <c r="H25" s="75"/>
      <c r="I25" s="388"/>
      <c r="J25" s="382"/>
      <c r="K25" s="382"/>
      <c r="L25" s="382"/>
    </row>
    <row r="26" spans="1:12" x14ac:dyDescent="0.25">
      <c r="A26" s="348" t="s">
        <v>617</v>
      </c>
      <c r="B26" s="27">
        <v>1.28</v>
      </c>
      <c r="C26" s="28">
        <v>4.6500000000000004</v>
      </c>
      <c r="D26" s="28">
        <v>0.52</v>
      </c>
      <c r="E26" s="28">
        <v>0</v>
      </c>
      <c r="F26" s="37">
        <v>6.91</v>
      </c>
      <c r="G26" s="80">
        <v>2011</v>
      </c>
      <c r="I26" s="388"/>
      <c r="J26" s="382"/>
      <c r="K26" s="382"/>
      <c r="L26" s="382"/>
    </row>
    <row r="27" spans="1:12" x14ac:dyDescent="0.25">
      <c r="A27" s="348" t="s">
        <v>618</v>
      </c>
      <c r="B27" s="27">
        <v>0</v>
      </c>
      <c r="C27" s="28">
        <v>16.82</v>
      </c>
      <c r="D27" s="28">
        <v>0</v>
      </c>
      <c r="E27" s="28">
        <v>0.28999999999999998</v>
      </c>
      <c r="F27" s="37">
        <v>17.11</v>
      </c>
      <c r="G27" s="80">
        <v>2009</v>
      </c>
      <c r="I27" s="388"/>
      <c r="J27" s="382"/>
      <c r="K27" s="382"/>
      <c r="L27" s="382"/>
    </row>
    <row r="28" spans="1:12" ht="17.25" x14ac:dyDescent="0.25">
      <c r="A28" s="348" t="s">
        <v>790</v>
      </c>
      <c r="B28" s="27">
        <v>0</v>
      </c>
      <c r="C28" s="28">
        <v>10.7</v>
      </c>
      <c r="D28" s="28">
        <v>0.98</v>
      </c>
      <c r="E28" s="28">
        <v>0.41</v>
      </c>
      <c r="F28" s="37">
        <v>12.97</v>
      </c>
      <c r="G28" s="80">
        <v>1981</v>
      </c>
      <c r="I28" s="388"/>
      <c r="J28" s="382"/>
      <c r="K28" s="382"/>
      <c r="L28" s="382"/>
    </row>
    <row r="29" spans="1:12" x14ac:dyDescent="0.25">
      <c r="A29" s="348" t="s">
        <v>619</v>
      </c>
      <c r="B29" s="27">
        <v>6.5</v>
      </c>
      <c r="C29" s="28">
        <v>0</v>
      </c>
      <c r="D29" s="28">
        <v>0</v>
      </c>
      <c r="E29" s="28">
        <v>0</v>
      </c>
      <c r="F29" s="37">
        <v>6.5</v>
      </c>
      <c r="G29" s="80">
        <v>2013</v>
      </c>
      <c r="I29" s="388"/>
      <c r="J29" s="382"/>
      <c r="K29" s="382"/>
      <c r="L29" s="382"/>
    </row>
    <row r="30" spans="1:12" x14ac:dyDescent="0.25">
      <c r="A30" s="348" t="s">
        <v>620</v>
      </c>
      <c r="B30" s="27">
        <v>0</v>
      </c>
      <c r="C30" s="28">
        <v>2.1</v>
      </c>
      <c r="D30" s="28">
        <v>7.0000000000000007E-2</v>
      </c>
      <c r="E30" s="28">
        <v>0.19</v>
      </c>
      <c r="F30" s="37">
        <v>2.42</v>
      </c>
      <c r="G30" s="80">
        <v>1986</v>
      </c>
      <c r="I30" s="388"/>
      <c r="J30" s="382"/>
      <c r="K30" s="382"/>
      <c r="L30" s="382"/>
    </row>
    <row r="31" spans="1:12" x14ac:dyDescent="0.25">
      <c r="A31" s="348" t="s">
        <v>621</v>
      </c>
      <c r="B31" s="27">
        <v>0</v>
      </c>
      <c r="C31" s="28">
        <v>2.27</v>
      </c>
      <c r="D31" s="28">
        <v>0</v>
      </c>
      <c r="E31" s="28">
        <v>0.11</v>
      </c>
      <c r="F31" s="37">
        <v>2.38</v>
      </c>
      <c r="G31" s="80">
        <v>2013</v>
      </c>
      <c r="I31" s="388"/>
      <c r="J31" s="382"/>
      <c r="K31" s="382"/>
      <c r="L31" s="382"/>
    </row>
    <row r="32" spans="1:12" ht="17.25" x14ac:dyDescent="0.25">
      <c r="A32" s="348" t="s">
        <v>789</v>
      </c>
      <c r="B32" s="27">
        <v>24</v>
      </c>
      <c r="C32" s="28">
        <v>0</v>
      </c>
      <c r="D32" s="28">
        <v>0</v>
      </c>
      <c r="E32" s="28">
        <v>0</v>
      </c>
      <c r="F32" s="37">
        <v>24</v>
      </c>
      <c r="G32" s="80">
        <v>2014</v>
      </c>
      <c r="I32" s="388"/>
      <c r="J32" s="382"/>
      <c r="K32" s="382"/>
      <c r="L32" s="382"/>
    </row>
    <row r="33" spans="1:12" x14ac:dyDescent="0.25">
      <c r="A33" s="348" t="s">
        <v>622</v>
      </c>
      <c r="B33" s="27">
        <v>0</v>
      </c>
      <c r="C33" s="28">
        <v>2.1</v>
      </c>
      <c r="D33" s="28">
        <v>0</v>
      </c>
      <c r="E33" s="28">
        <v>0.18</v>
      </c>
      <c r="F33" s="37">
        <v>2.2799999999999998</v>
      </c>
      <c r="G33" s="80">
        <v>2014</v>
      </c>
      <c r="I33" s="388"/>
      <c r="J33" s="382"/>
      <c r="K33" s="382"/>
      <c r="L33" s="382"/>
    </row>
    <row r="34" spans="1:12" x14ac:dyDescent="0.25">
      <c r="A34" s="348" t="s">
        <v>623</v>
      </c>
      <c r="B34" s="27">
        <v>3.51</v>
      </c>
      <c r="C34" s="28">
        <v>0</v>
      </c>
      <c r="D34" s="28">
        <v>0</v>
      </c>
      <c r="E34" s="28">
        <v>0</v>
      </c>
      <c r="F34" s="37">
        <v>3.51</v>
      </c>
      <c r="G34" s="80">
        <v>2013</v>
      </c>
      <c r="I34" s="388"/>
      <c r="J34" s="382"/>
      <c r="K34" s="382"/>
      <c r="L34" s="382"/>
    </row>
    <row r="35" spans="1:12" ht="17.25" x14ac:dyDescent="0.25">
      <c r="A35" s="458" t="s">
        <v>791</v>
      </c>
      <c r="B35" s="58">
        <v>69.599999999999994</v>
      </c>
      <c r="C35" s="59">
        <v>0</v>
      </c>
      <c r="D35" s="59">
        <v>0</v>
      </c>
      <c r="E35" s="59">
        <v>0</v>
      </c>
      <c r="F35" s="60">
        <v>69.599999999999994</v>
      </c>
      <c r="G35" s="81">
        <v>2013</v>
      </c>
      <c r="I35" s="388"/>
      <c r="J35" s="382"/>
      <c r="K35" s="382"/>
      <c r="L35" s="382"/>
    </row>
    <row r="36" spans="1:12" s="85" customFormat="1" ht="12.75" thickBot="1" x14ac:dyDescent="0.25">
      <c r="A36" s="82" t="s">
        <v>90</v>
      </c>
      <c r="B36" s="83">
        <f>SUM(B6:B35)</f>
        <v>142.82999999999998</v>
      </c>
      <c r="C36" s="83">
        <f>SUM(C6:C35)</f>
        <v>145.41999999999996</v>
      </c>
      <c r="D36" s="83">
        <f>SUM(D6:D35)</f>
        <v>5.2800000000000011</v>
      </c>
      <c r="E36" s="83">
        <f>SUM(E6:E35)</f>
        <v>1.7599999999999998</v>
      </c>
      <c r="F36" s="451">
        <f>SUM(F6:F35)</f>
        <v>300.02</v>
      </c>
      <c r="G36" s="84"/>
      <c r="I36" s="383"/>
      <c r="J36" s="383"/>
      <c r="K36" s="383"/>
      <c r="L36" s="383"/>
    </row>
    <row r="37" spans="1:12" s="85" customFormat="1" ht="12" x14ac:dyDescent="0.2">
      <c r="A37" s="86"/>
      <c r="B37" s="345"/>
      <c r="C37" s="345"/>
      <c r="D37" s="345"/>
      <c r="E37" s="345"/>
      <c r="F37" s="345"/>
      <c r="G37" s="345"/>
    </row>
    <row r="38" spans="1:12" ht="15" customHeight="1" x14ac:dyDescent="0.2">
      <c r="A38" s="346" t="s">
        <v>369</v>
      </c>
      <c r="B38" s="52"/>
      <c r="C38" s="52"/>
      <c r="D38" s="52"/>
      <c r="E38" s="52"/>
      <c r="F38" s="52"/>
      <c r="G38" s="52"/>
    </row>
    <row r="39" spans="1:12" x14ac:dyDescent="0.25">
      <c r="A39" s="52" t="s">
        <v>370</v>
      </c>
      <c r="B39" s="52"/>
      <c r="C39" s="52"/>
      <c r="D39" s="52"/>
      <c r="E39" s="30"/>
      <c r="F39" s="52"/>
      <c r="G39" s="52"/>
    </row>
    <row r="40" spans="1:12" x14ac:dyDescent="0.25">
      <c r="A40" s="52" t="s">
        <v>371</v>
      </c>
      <c r="B40" s="52"/>
      <c r="C40" s="52"/>
      <c r="D40" s="52"/>
      <c r="E40" s="30"/>
      <c r="F40" s="52"/>
      <c r="G40" s="52"/>
    </row>
    <row r="41" spans="1:12" x14ac:dyDescent="0.25">
      <c r="A41" s="52" t="s">
        <v>568</v>
      </c>
      <c r="B41" s="52"/>
      <c r="C41" s="52"/>
      <c r="D41" s="52"/>
      <c r="E41" s="30"/>
      <c r="F41" s="52"/>
      <c r="G41" s="52"/>
    </row>
    <row r="42" spans="1:12" x14ac:dyDescent="0.25">
      <c r="A42" s="52" t="s">
        <v>796</v>
      </c>
      <c r="B42" s="52"/>
      <c r="C42" s="52"/>
      <c r="D42" s="52"/>
      <c r="E42" s="30"/>
      <c r="F42" s="52"/>
      <c r="G42" s="52"/>
    </row>
    <row r="43" spans="1:12" x14ac:dyDescent="0.25">
      <c r="A43" s="52" t="s">
        <v>792</v>
      </c>
      <c r="B43" s="52"/>
      <c r="C43" s="52"/>
      <c r="D43" s="52"/>
      <c r="E43" s="30"/>
      <c r="F43" s="30"/>
      <c r="G43" s="30"/>
    </row>
    <row r="44" spans="1:12" x14ac:dyDescent="0.25">
      <c r="A44" s="52" t="s">
        <v>793</v>
      </c>
      <c r="B44" s="52"/>
      <c r="C44" s="52"/>
      <c r="D44" s="52"/>
      <c r="E44" s="30"/>
      <c r="F44" s="30"/>
      <c r="G44" s="30"/>
    </row>
    <row r="45" spans="1:12" x14ac:dyDescent="0.25">
      <c r="A45" s="52"/>
      <c r="B45" s="52"/>
      <c r="C45" s="52"/>
      <c r="D45" s="52"/>
      <c r="E45" s="30"/>
      <c r="F45" s="30"/>
      <c r="G45" s="30"/>
    </row>
    <row r="46" spans="1:12" x14ac:dyDescent="0.25">
      <c r="A46" s="312" t="s">
        <v>372</v>
      </c>
      <c r="B46" s="52"/>
      <c r="C46" s="52"/>
      <c r="D46" s="52"/>
      <c r="E46" s="30"/>
      <c r="F46" s="30"/>
      <c r="G46" s="30"/>
    </row>
    <row r="47" spans="1:12" ht="13.5" x14ac:dyDescent="0.2">
      <c r="A47" s="314" t="s">
        <v>366</v>
      </c>
      <c r="B47" s="314"/>
      <c r="C47" s="314"/>
      <c r="D47" s="314"/>
      <c r="E47" s="314"/>
      <c r="F47" s="314"/>
      <c r="G47" s="314"/>
      <c r="H47" s="314"/>
    </row>
    <row r="48" spans="1:12" ht="12.75" x14ac:dyDescent="0.2">
      <c r="A48" s="314" t="s">
        <v>367</v>
      </c>
      <c r="B48" s="314"/>
      <c r="C48" s="314"/>
      <c r="D48" s="314"/>
      <c r="E48" s="314"/>
      <c r="F48" s="314"/>
      <c r="G48" s="314"/>
      <c r="H48" s="314"/>
    </row>
    <row r="49" spans="1:8" ht="12.75" x14ac:dyDescent="0.2">
      <c r="A49" s="52" t="s">
        <v>569</v>
      </c>
      <c r="B49" s="314"/>
      <c r="C49" s="314"/>
      <c r="D49" s="314"/>
      <c r="E49" s="314"/>
      <c r="F49" s="314"/>
      <c r="G49" s="314"/>
      <c r="H49" s="314"/>
    </row>
    <row r="50" spans="1:8" ht="12.75" x14ac:dyDescent="0.2">
      <c r="A50" s="52" t="s">
        <v>797</v>
      </c>
      <c r="B50" s="314"/>
      <c r="C50" s="314"/>
      <c r="D50" s="314"/>
      <c r="E50" s="314"/>
      <c r="F50" s="314"/>
      <c r="G50" s="314"/>
      <c r="H50" s="314"/>
    </row>
    <row r="51" spans="1:8" ht="12.75" x14ac:dyDescent="0.2">
      <c r="A51" s="314" t="s">
        <v>794</v>
      </c>
      <c r="B51" s="314"/>
      <c r="C51" s="314"/>
      <c r="D51" s="314"/>
      <c r="E51" s="314"/>
      <c r="F51" s="314"/>
      <c r="G51" s="314"/>
      <c r="H51" s="314"/>
    </row>
    <row r="52" spans="1:8" x14ac:dyDescent="0.25">
      <c r="A52" s="391" t="s">
        <v>795</v>
      </c>
      <c r="B52" s="30"/>
      <c r="C52" s="30"/>
      <c r="D52" s="30"/>
      <c r="E52" s="30"/>
      <c r="F52" s="30"/>
      <c r="G52" s="30"/>
    </row>
    <row r="53" spans="1:8" x14ac:dyDescent="0.25">
      <c r="B53" s="30"/>
      <c r="C53" s="30"/>
      <c r="D53" s="30"/>
      <c r="E53" s="30"/>
      <c r="F53" s="30"/>
      <c r="G53" s="30"/>
    </row>
    <row r="54" spans="1:8" x14ac:dyDescent="0.25">
      <c r="B54" s="30"/>
      <c r="C54" s="30"/>
      <c r="D54" s="30"/>
      <c r="E54" s="30"/>
      <c r="F54" s="30"/>
      <c r="G54" s="30"/>
    </row>
    <row r="55" spans="1:8" x14ac:dyDescent="0.25">
      <c r="B55" s="30"/>
      <c r="C55" s="30"/>
      <c r="D55" s="30"/>
      <c r="E55" s="30"/>
      <c r="F55" s="30"/>
      <c r="G55" s="30"/>
    </row>
    <row r="56" spans="1:8" x14ac:dyDescent="0.25">
      <c r="B56" s="30"/>
      <c r="C56" s="30"/>
      <c r="D56" s="30"/>
      <c r="E56" s="30"/>
      <c r="F56" s="30"/>
      <c r="G56" s="30"/>
    </row>
    <row r="57" spans="1:8" x14ac:dyDescent="0.25">
      <c r="B57" s="30"/>
      <c r="C57" s="30"/>
      <c r="D57" s="30"/>
      <c r="E57" s="30"/>
      <c r="F57" s="30"/>
      <c r="G57" s="30"/>
    </row>
    <row r="58" spans="1:8" x14ac:dyDescent="0.25">
      <c r="B58" s="30"/>
      <c r="C58" s="30"/>
      <c r="D58" s="30"/>
      <c r="E58" s="30"/>
      <c r="F58" s="30"/>
      <c r="G58" s="30"/>
    </row>
    <row r="59" spans="1:8" x14ac:dyDescent="0.25">
      <c r="B59" s="30"/>
      <c r="C59" s="30"/>
      <c r="D59" s="30"/>
      <c r="E59" s="30"/>
      <c r="F59" s="30"/>
      <c r="G59" s="30"/>
    </row>
    <row r="60" spans="1:8" x14ac:dyDescent="0.25">
      <c r="B60" s="30"/>
      <c r="C60" s="30"/>
      <c r="D60" s="30"/>
      <c r="E60" s="30"/>
      <c r="F60" s="30"/>
      <c r="G60" s="30"/>
    </row>
    <row r="61" spans="1:8" x14ac:dyDescent="0.25">
      <c r="B61" s="30"/>
      <c r="C61" s="30"/>
      <c r="D61" s="30"/>
      <c r="E61" s="30"/>
      <c r="F61" s="30"/>
      <c r="G61" s="30"/>
    </row>
    <row r="62" spans="1:8" x14ac:dyDescent="0.25">
      <c r="B62" s="30"/>
      <c r="C62" s="30"/>
      <c r="D62" s="30"/>
      <c r="E62" s="30"/>
      <c r="F62" s="30"/>
      <c r="G62" s="30"/>
    </row>
    <row r="63" spans="1:8" x14ac:dyDescent="0.25">
      <c r="B63" s="30"/>
      <c r="C63" s="30"/>
      <c r="D63" s="30"/>
      <c r="E63" s="30"/>
      <c r="F63" s="30"/>
      <c r="G63" s="30"/>
    </row>
    <row r="64" spans="1:8" x14ac:dyDescent="0.25">
      <c r="B64" s="30"/>
      <c r="C64" s="30"/>
      <c r="D64" s="30"/>
      <c r="E64" s="30"/>
      <c r="F64" s="30"/>
      <c r="G64" s="30"/>
    </row>
    <row r="65" spans="2:7" x14ac:dyDescent="0.25">
      <c r="B65" s="30"/>
      <c r="C65" s="30"/>
      <c r="D65" s="30"/>
      <c r="E65" s="30"/>
      <c r="F65" s="30"/>
      <c r="G65" s="30"/>
    </row>
    <row r="66" spans="2:7" x14ac:dyDescent="0.25">
      <c r="B66" s="30"/>
      <c r="C66" s="30"/>
      <c r="D66" s="30"/>
      <c r="E66" s="30"/>
      <c r="F66" s="30"/>
      <c r="G66" s="30"/>
    </row>
    <row r="67" spans="2:7" x14ac:dyDescent="0.25">
      <c r="B67" s="30"/>
      <c r="C67" s="30"/>
      <c r="D67" s="30"/>
      <c r="E67" s="30"/>
      <c r="F67" s="30"/>
      <c r="G67" s="30"/>
    </row>
    <row r="68" spans="2:7" x14ac:dyDescent="0.25">
      <c r="B68" s="30"/>
      <c r="C68" s="30"/>
      <c r="D68" s="30"/>
      <c r="E68" s="30"/>
      <c r="F68" s="30"/>
      <c r="G68" s="30"/>
    </row>
    <row r="69" spans="2:7" x14ac:dyDescent="0.25">
      <c r="B69" s="30"/>
      <c r="C69" s="30"/>
      <c r="D69" s="30"/>
      <c r="E69" s="30"/>
      <c r="F69" s="30"/>
      <c r="G69" s="30"/>
    </row>
    <row r="70" spans="2:7" x14ac:dyDescent="0.25">
      <c r="B70" s="30"/>
      <c r="C70" s="30"/>
      <c r="D70" s="30"/>
      <c r="E70" s="30"/>
      <c r="F70" s="30"/>
      <c r="G70" s="30"/>
    </row>
    <row r="71" spans="2:7" x14ac:dyDescent="0.25">
      <c r="B71" s="30"/>
      <c r="C71" s="30"/>
      <c r="D71" s="30"/>
      <c r="E71" s="30"/>
      <c r="F71" s="30"/>
      <c r="G71" s="30"/>
    </row>
    <row r="72" spans="2:7" x14ac:dyDescent="0.25">
      <c r="B72" s="30"/>
      <c r="C72" s="30"/>
      <c r="D72" s="30"/>
      <c r="E72" s="30"/>
      <c r="F72" s="30"/>
      <c r="G72" s="30"/>
    </row>
    <row r="73" spans="2:7" x14ac:dyDescent="0.25">
      <c r="B73" s="30"/>
      <c r="C73" s="30"/>
      <c r="D73" s="30"/>
      <c r="E73" s="30"/>
      <c r="F73" s="30"/>
      <c r="G73" s="30"/>
    </row>
    <row r="74" spans="2:7" x14ac:dyDescent="0.25">
      <c r="B74" s="30"/>
      <c r="C74" s="30"/>
      <c r="D74" s="30"/>
      <c r="E74" s="30"/>
      <c r="F74" s="30"/>
      <c r="G74" s="30"/>
    </row>
    <row r="75" spans="2:7" x14ac:dyDescent="0.25">
      <c r="B75" s="30"/>
      <c r="C75" s="30"/>
      <c r="D75" s="30"/>
      <c r="E75" s="30"/>
      <c r="F75" s="30"/>
      <c r="G75" s="30"/>
    </row>
    <row r="76" spans="2:7" x14ac:dyDescent="0.25">
      <c r="B76" s="30"/>
      <c r="C76" s="30"/>
      <c r="D76" s="30"/>
      <c r="E76" s="30"/>
      <c r="F76" s="30"/>
      <c r="G76" s="30"/>
    </row>
    <row r="77" spans="2:7" x14ac:dyDescent="0.25">
      <c r="B77" s="30"/>
      <c r="C77" s="30"/>
      <c r="D77" s="30"/>
      <c r="E77" s="30"/>
      <c r="F77" s="30"/>
      <c r="G77" s="30"/>
    </row>
    <row r="78" spans="2:7" x14ac:dyDescent="0.25">
      <c r="B78" s="30"/>
      <c r="C78" s="30"/>
      <c r="D78" s="30"/>
      <c r="E78" s="30"/>
      <c r="F78" s="30"/>
      <c r="G78" s="30"/>
    </row>
    <row r="79" spans="2:7" x14ac:dyDescent="0.25">
      <c r="B79" s="30"/>
      <c r="C79" s="30"/>
      <c r="D79" s="30"/>
      <c r="E79" s="30"/>
      <c r="F79" s="30"/>
      <c r="G79" s="30"/>
    </row>
    <row r="80" spans="2:7" x14ac:dyDescent="0.25">
      <c r="B80" s="30"/>
      <c r="C80" s="30"/>
      <c r="D80" s="30"/>
      <c r="E80" s="30"/>
      <c r="F80" s="30"/>
      <c r="G80" s="30"/>
    </row>
    <row r="81" spans="2:7" x14ac:dyDescent="0.25">
      <c r="B81" s="30"/>
      <c r="C81" s="30"/>
      <c r="D81" s="30"/>
      <c r="E81" s="30"/>
      <c r="F81" s="30"/>
      <c r="G81" s="30"/>
    </row>
    <row r="82" spans="2:7" x14ac:dyDescent="0.25">
      <c r="B82" s="30"/>
      <c r="C82" s="30"/>
      <c r="D82" s="30"/>
      <c r="E82" s="30"/>
      <c r="F82" s="30"/>
      <c r="G82" s="30"/>
    </row>
    <row r="83" spans="2:7" x14ac:dyDescent="0.25">
      <c r="B83" s="30"/>
      <c r="C83" s="30"/>
      <c r="D83" s="30"/>
      <c r="E83" s="30"/>
      <c r="F83" s="30"/>
      <c r="G83" s="30"/>
    </row>
    <row r="84" spans="2:7" x14ac:dyDescent="0.25">
      <c r="B84" s="30"/>
      <c r="C84" s="30"/>
      <c r="D84" s="30"/>
      <c r="E84" s="30"/>
      <c r="F84" s="30"/>
      <c r="G84" s="30"/>
    </row>
    <row r="85" spans="2:7" x14ac:dyDescent="0.25">
      <c r="B85" s="30"/>
      <c r="C85" s="30"/>
      <c r="D85" s="30"/>
      <c r="E85" s="30"/>
      <c r="F85" s="30"/>
      <c r="G85" s="30"/>
    </row>
    <row r="86" spans="2:7" x14ac:dyDescent="0.25">
      <c r="B86" s="30"/>
      <c r="C86" s="30"/>
      <c r="D86" s="30"/>
      <c r="E86" s="30"/>
      <c r="F86" s="30"/>
      <c r="G86" s="30"/>
    </row>
    <row r="87" spans="2:7" x14ac:dyDescent="0.25">
      <c r="B87" s="30"/>
      <c r="C87" s="30"/>
      <c r="D87" s="30"/>
      <c r="E87" s="30"/>
      <c r="F87" s="30"/>
      <c r="G87" s="30"/>
    </row>
    <row r="88" spans="2:7" x14ac:dyDescent="0.25">
      <c r="B88" s="30"/>
      <c r="C88" s="30"/>
      <c r="D88" s="30"/>
      <c r="E88" s="30"/>
      <c r="F88" s="30"/>
      <c r="G88" s="30"/>
    </row>
    <row r="89" spans="2:7" x14ac:dyDescent="0.25">
      <c r="B89" s="30"/>
      <c r="C89" s="30"/>
      <c r="D89" s="30"/>
      <c r="E89" s="30"/>
      <c r="F89" s="30"/>
      <c r="G89" s="30"/>
    </row>
    <row r="90" spans="2:7" x14ac:dyDescent="0.25">
      <c r="B90" s="30"/>
      <c r="C90" s="30"/>
      <c r="D90" s="30"/>
      <c r="E90" s="30"/>
      <c r="F90" s="30"/>
      <c r="G90" s="30"/>
    </row>
    <row r="91" spans="2:7" x14ac:dyDescent="0.25">
      <c r="B91" s="30"/>
      <c r="C91" s="30"/>
      <c r="D91" s="30"/>
      <c r="E91" s="30"/>
      <c r="F91" s="30"/>
      <c r="G91" s="30"/>
    </row>
    <row r="92" spans="2:7" x14ac:dyDescent="0.25">
      <c r="B92" s="30"/>
      <c r="C92" s="30"/>
      <c r="D92" s="30"/>
      <c r="E92" s="30"/>
      <c r="F92" s="30"/>
      <c r="G92" s="30"/>
    </row>
    <row r="93" spans="2:7" x14ac:dyDescent="0.25">
      <c r="B93" s="30"/>
      <c r="C93" s="30"/>
      <c r="D93" s="30"/>
      <c r="E93" s="30"/>
      <c r="F93" s="30"/>
      <c r="G93" s="30"/>
    </row>
    <row r="94" spans="2:7" x14ac:dyDescent="0.25">
      <c r="B94" s="30"/>
      <c r="C94" s="30"/>
      <c r="D94" s="30"/>
      <c r="E94" s="30"/>
      <c r="F94" s="30"/>
      <c r="G94" s="30"/>
    </row>
    <row r="95" spans="2:7" x14ac:dyDescent="0.25">
      <c r="B95" s="30"/>
      <c r="C95" s="30"/>
      <c r="D95" s="30"/>
      <c r="E95" s="30"/>
      <c r="F95" s="30"/>
      <c r="G95" s="30"/>
    </row>
    <row r="96" spans="2:7" x14ac:dyDescent="0.25">
      <c r="B96" s="30"/>
      <c r="C96" s="30"/>
      <c r="D96" s="30"/>
      <c r="E96" s="30"/>
      <c r="F96" s="30"/>
      <c r="G96" s="30"/>
    </row>
    <row r="97" spans="2:7" x14ac:dyDescent="0.25">
      <c r="B97" s="30"/>
      <c r="C97" s="30"/>
      <c r="D97" s="30"/>
      <c r="E97" s="30"/>
      <c r="F97" s="30"/>
      <c r="G97" s="30"/>
    </row>
    <row r="98" spans="2:7" x14ac:dyDescent="0.25">
      <c r="B98" s="30"/>
      <c r="C98" s="30"/>
      <c r="D98" s="30"/>
      <c r="E98" s="30"/>
      <c r="F98" s="30"/>
      <c r="G98" s="30"/>
    </row>
    <row r="99" spans="2:7" x14ac:dyDescent="0.25">
      <c r="B99" s="30"/>
      <c r="C99" s="30"/>
      <c r="D99" s="30"/>
      <c r="E99" s="30"/>
      <c r="F99" s="30"/>
      <c r="G99" s="30"/>
    </row>
    <row r="100" spans="2:7" x14ac:dyDescent="0.25">
      <c r="B100" s="30"/>
      <c r="C100" s="30"/>
      <c r="D100" s="30"/>
      <c r="E100" s="30"/>
      <c r="F100" s="30"/>
      <c r="G100" s="30"/>
    </row>
    <row r="101" spans="2:7" x14ac:dyDescent="0.25">
      <c r="B101" s="30"/>
      <c r="C101" s="30"/>
      <c r="D101" s="30"/>
      <c r="E101" s="30"/>
      <c r="F101" s="30"/>
      <c r="G101" s="30"/>
    </row>
    <row r="102" spans="2:7" x14ac:dyDescent="0.25">
      <c r="B102" s="30"/>
      <c r="C102" s="30"/>
      <c r="D102" s="30"/>
      <c r="E102" s="30"/>
      <c r="F102" s="30"/>
      <c r="G102" s="30"/>
    </row>
    <row r="103" spans="2:7" x14ac:dyDescent="0.25">
      <c r="B103" s="30"/>
      <c r="C103" s="30"/>
      <c r="D103" s="30"/>
      <c r="E103" s="30"/>
      <c r="F103" s="30"/>
      <c r="G103" s="30"/>
    </row>
    <row r="104" spans="2:7" x14ac:dyDescent="0.25">
      <c r="B104" s="30"/>
      <c r="C104" s="30"/>
      <c r="D104" s="30"/>
      <c r="E104" s="30"/>
      <c r="F104" s="30"/>
      <c r="G104" s="30"/>
    </row>
    <row r="105" spans="2:7" x14ac:dyDescent="0.25">
      <c r="B105" s="30"/>
      <c r="C105" s="30"/>
      <c r="D105" s="30"/>
      <c r="E105" s="30"/>
      <c r="F105" s="30"/>
      <c r="G105" s="30"/>
    </row>
    <row r="106" spans="2:7" x14ac:dyDescent="0.25">
      <c r="B106" s="30"/>
      <c r="C106" s="30"/>
      <c r="D106" s="30"/>
      <c r="E106" s="30"/>
      <c r="F106" s="30"/>
      <c r="G106" s="30"/>
    </row>
    <row r="107" spans="2:7" x14ac:dyDescent="0.25">
      <c r="B107" s="30"/>
      <c r="C107" s="30"/>
      <c r="D107" s="30"/>
      <c r="E107" s="30"/>
      <c r="F107" s="30"/>
      <c r="G107" s="30"/>
    </row>
    <row r="108" spans="2:7" x14ac:dyDescent="0.25">
      <c r="B108" s="30"/>
      <c r="C108" s="30"/>
      <c r="D108" s="30"/>
      <c r="E108" s="30"/>
      <c r="F108" s="30"/>
      <c r="G108" s="30"/>
    </row>
    <row r="109" spans="2:7" x14ac:dyDescent="0.25">
      <c r="B109" s="30"/>
      <c r="C109" s="30"/>
      <c r="D109" s="30"/>
      <c r="E109" s="30"/>
      <c r="F109" s="30"/>
      <c r="G109" s="30"/>
    </row>
    <row r="110" spans="2:7" x14ac:dyDescent="0.25">
      <c r="B110" s="30"/>
      <c r="C110" s="30"/>
      <c r="D110" s="30"/>
      <c r="E110" s="30"/>
      <c r="F110" s="30"/>
      <c r="G110" s="30"/>
    </row>
    <row r="111" spans="2:7" x14ac:dyDescent="0.25">
      <c r="B111" s="30"/>
      <c r="C111" s="30"/>
      <c r="D111" s="30"/>
      <c r="E111" s="30"/>
      <c r="F111" s="30"/>
      <c r="G111" s="30"/>
    </row>
    <row r="112" spans="2:7" x14ac:dyDescent="0.25">
      <c r="B112" s="30"/>
      <c r="C112" s="30"/>
      <c r="D112" s="30"/>
      <c r="E112" s="30"/>
      <c r="F112" s="30"/>
      <c r="G112" s="30"/>
    </row>
    <row r="113" spans="2:7" x14ac:dyDescent="0.25">
      <c r="B113" s="30"/>
      <c r="C113" s="30"/>
      <c r="D113" s="30"/>
      <c r="E113" s="30"/>
      <c r="F113" s="30"/>
      <c r="G113" s="30"/>
    </row>
    <row r="114" spans="2:7" x14ac:dyDescent="0.25">
      <c r="B114" s="30"/>
      <c r="C114" s="30"/>
      <c r="D114" s="30"/>
      <c r="E114" s="30"/>
      <c r="F114" s="30"/>
      <c r="G114" s="30"/>
    </row>
    <row r="115" spans="2:7" x14ac:dyDescent="0.25">
      <c r="B115" s="30"/>
      <c r="C115" s="30"/>
      <c r="D115" s="30"/>
      <c r="E115" s="30"/>
      <c r="F115" s="30"/>
      <c r="G115" s="30"/>
    </row>
    <row r="116" spans="2:7" x14ac:dyDescent="0.25">
      <c r="B116" s="30"/>
      <c r="C116" s="30"/>
      <c r="D116" s="30"/>
      <c r="E116" s="30"/>
      <c r="F116" s="30"/>
      <c r="G116" s="30"/>
    </row>
    <row r="117" spans="2:7" x14ac:dyDescent="0.25">
      <c r="B117" s="30"/>
      <c r="C117" s="30"/>
      <c r="D117" s="30"/>
      <c r="E117" s="30"/>
      <c r="F117" s="30"/>
      <c r="G117" s="30"/>
    </row>
    <row r="118" spans="2:7" x14ac:dyDescent="0.25">
      <c r="B118" s="30"/>
      <c r="C118" s="30"/>
      <c r="D118" s="30"/>
      <c r="E118" s="30"/>
      <c r="F118" s="30"/>
      <c r="G118" s="30"/>
    </row>
    <row r="119" spans="2:7" x14ac:dyDescent="0.25">
      <c r="B119" s="30"/>
      <c r="C119" s="30"/>
      <c r="D119" s="30"/>
      <c r="E119" s="30"/>
      <c r="F119" s="30"/>
      <c r="G119" s="30"/>
    </row>
    <row r="120" spans="2:7" x14ac:dyDescent="0.25">
      <c r="B120" s="30"/>
      <c r="C120" s="30"/>
      <c r="D120" s="30"/>
      <c r="E120" s="30"/>
      <c r="F120" s="30"/>
      <c r="G120" s="30"/>
    </row>
    <row r="121" spans="2:7" x14ac:dyDescent="0.25">
      <c r="B121" s="30"/>
      <c r="C121" s="30"/>
      <c r="D121" s="30"/>
      <c r="E121" s="30"/>
      <c r="F121" s="30"/>
      <c r="G121" s="30"/>
    </row>
    <row r="122" spans="2:7" x14ac:dyDescent="0.25">
      <c r="B122" s="30"/>
      <c r="C122" s="30"/>
      <c r="D122" s="30"/>
      <c r="E122" s="30"/>
      <c r="F122" s="30"/>
      <c r="G122" s="30"/>
    </row>
    <row r="123" spans="2:7" x14ac:dyDescent="0.25">
      <c r="B123" s="30"/>
      <c r="C123" s="30"/>
      <c r="D123" s="30"/>
      <c r="E123" s="30"/>
      <c r="F123" s="30"/>
      <c r="G123" s="30"/>
    </row>
    <row r="124" spans="2:7" x14ac:dyDescent="0.25">
      <c r="B124" s="30"/>
      <c r="C124" s="30"/>
      <c r="D124" s="30"/>
      <c r="E124" s="30"/>
      <c r="F124" s="30"/>
      <c r="G124" s="30"/>
    </row>
    <row r="125" spans="2:7" x14ac:dyDescent="0.25">
      <c r="B125" s="30"/>
      <c r="C125" s="30"/>
      <c r="D125" s="30"/>
      <c r="E125" s="30"/>
      <c r="F125" s="30"/>
      <c r="G125" s="30"/>
    </row>
    <row r="126" spans="2:7" x14ac:dyDescent="0.25">
      <c r="B126" s="30"/>
      <c r="C126" s="30"/>
      <c r="D126" s="30"/>
      <c r="E126" s="30"/>
      <c r="F126" s="30"/>
      <c r="G126" s="30"/>
    </row>
    <row r="127" spans="2:7" x14ac:dyDescent="0.25">
      <c r="B127" s="30"/>
      <c r="C127" s="30"/>
      <c r="D127" s="30"/>
      <c r="E127" s="30"/>
      <c r="F127" s="30"/>
      <c r="G127" s="30"/>
    </row>
    <row r="128" spans="2:7" x14ac:dyDescent="0.25">
      <c r="B128" s="30"/>
      <c r="C128" s="30"/>
      <c r="D128" s="30"/>
      <c r="E128" s="30"/>
      <c r="F128" s="30"/>
      <c r="G128" s="30"/>
    </row>
    <row r="129" spans="2:7" x14ac:dyDescent="0.25">
      <c r="B129" s="30"/>
      <c r="C129" s="30"/>
      <c r="D129" s="30"/>
      <c r="E129" s="30"/>
      <c r="F129" s="30"/>
      <c r="G129" s="30"/>
    </row>
    <row r="130" spans="2:7" x14ac:dyDescent="0.25">
      <c r="B130" s="30"/>
      <c r="C130" s="30"/>
      <c r="D130" s="30"/>
      <c r="E130" s="30"/>
      <c r="F130" s="30"/>
      <c r="G130" s="30"/>
    </row>
    <row r="131" spans="2:7" x14ac:dyDescent="0.25">
      <c r="B131" s="30"/>
      <c r="C131" s="30"/>
      <c r="D131" s="30"/>
      <c r="E131" s="30"/>
      <c r="F131" s="30"/>
      <c r="G131" s="30"/>
    </row>
    <row r="132" spans="2:7" x14ac:dyDescent="0.25">
      <c r="B132" s="30"/>
      <c r="C132" s="30"/>
      <c r="D132" s="30"/>
      <c r="E132" s="30"/>
      <c r="F132" s="30"/>
      <c r="G132" s="30"/>
    </row>
    <row r="133" spans="2:7" x14ac:dyDescent="0.25">
      <c r="B133" s="30"/>
      <c r="C133" s="30"/>
      <c r="D133" s="30"/>
      <c r="E133" s="30"/>
      <c r="F133" s="30"/>
      <c r="G133" s="30"/>
    </row>
    <row r="134" spans="2:7" x14ac:dyDescent="0.25">
      <c r="B134" s="30"/>
      <c r="C134" s="30"/>
      <c r="D134" s="30"/>
      <c r="E134" s="30"/>
      <c r="F134" s="30"/>
      <c r="G134" s="30"/>
    </row>
    <row r="135" spans="2:7" x14ac:dyDescent="0.25">
      <c r="B135" s="30"/>
      <c r="C135" s="30"/>
      <c r="D135" s="30"/>
      <c r="E135" s="30"/>
      <c r="F135" s="30"/>
      <c r="G135" s="30"/>
    </row>
    <row r="136" spans="2:7" x14ac:dyDescent="0.25">
      <c r="B136" s="30"/>
      <c r="C136" s="30"/>
      <c r="D136" s="30"/>
      <c r="E136" s="30"/>
      <c r="F136" s="30"/>
      <c r="G136" s="30"/>
    </row>
    <row r="137" spans="2:7" x14ac:dyDescent="0.25">
      <c r="B137" s="30"/>
      <c r="C137" s="30"/>
      <c r="D137" s="30"/>
      <c r="E137" s="30"/>
      <c r="F137" s="30"/>
      <c r="G137" s="30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5"/>
  <sheetViews>
    <sheetView topLeftCell="A8" workbookViewId="0">
      <selection sqref="A1:E1"/>
    </sheetView>
  </sheetViews>
  <sheetFormatPr baseColWidth="10" defaultColWidth="11.42578125" defaultRowHeight="12" x14ac:dyDescent="0.2"/>
  <cols>
    <col min="1" max="1" width="25.5703125" style="44" customWidth="1"/>
    <col min="2" max="16384" width="11.42578125" style="44"/>
  </cols>
  <sheetData>
    <row r="1" spans="1:12" ht="76.5" customHeight="1" x14ac:dyDescent="0.2">
      <c r="A1" s="524" t="s">
        <v>491</v>
      </c>
      <c r="B1" s="525"/>
      <c r="C1" s="525"/>
      <c r="D1" s="525"/>
      <c r="E1" s="525"/>
    </row>
    <row r="2" spans="1:12" ht="12.75" thickBot="1" x14ac:dyDescent="0.25"/>
    <row r="3" spans="1:12" ht="39" x14ac:dyDescent="0.2">
      <c r="A3" s="237" t="s">
        <v>379</v>
      </c>
      <c r="B3" s="238" t="s">
        <v>140</v>
      </c>
      <c r="C3" s="238" t="s">
        <v>141</v>
      </c>
      <c r="D3" s="238" t="s">
        <v>147</v>
      </c>
      <c r="E3" s="238" t="s">
        <v>142</v>
      </c>
      <c r="F3" s="238" t="s">
        <v>364</v>
      </c>
      <c r="G3" s="239" t="s">
        <v>368</v>
      </c>
    </row>
    <row r="4" spans="1:12" ht="24" x14ac:dyDescent="0.2">
      <c r="A4" s="79"/>
      <c r="B4" s="240" t="s">
        <v>143</v>
      </c>
      <c r="C4" s="240" t="s">
        <v>144</v>
      </c>
      <c r="D4" s="240" t="s">
        <v>145</v>
      </c>
      <c r="E4" s="240" t="s">
        <v>143</v>
      </c>
      <c r="F4" s="240" t="s">
        <v>143</v>
      </c>
      <c r="G4" s="241"/>
    </row>
    <row r="5" spans="1:12" ht="15" x14ac:dyDescent="0.25">
      <c r="A5" s="348" t="s">
        <v>624</v>
      </c>
      <c r="B5" s="452">
        <v>1</v>
      </c>
      <c r="C5" s="363">
        <v>0.05</v>
      </c>
      <c r="D5" s="363">
        <v>0.02</v>
      </c>
      <c r="E5" s="363">
        <v>0</v>
      </c>
      <c r="F5" s="55">
        <v>1.0900000000000001</v>
      </c>
      <c r="G5" s="453">
        <v>2010</v>
      </c>
      <c r="I5" s="52"/>
      <c r="J5" s="52"/>
      <c r="K5" s="52"/>
      <c r="L5" s="52"/>
    </row>
    <row r="6" spans="1:12" s="67" customFormat="1" ht="15" x14ac:dyDescent="0.25">
      <c r="A6" s="348" t="s">
        <v>625</v>
      </c>
      <c r="B6" s="54">
        <v>0.18</v>
      </c>
      <c r="C6" s="55">
        <v>0.14000000000000001</v>
      </c>
      <c r="D6" s="55">
        <v>0.02</v>
      </c>
      <c r="E6" s="55">
        <v>0</v>
      </c>
      <c r="F6" s="55">
        <v>0.36</v>
      </c>
      <c r="G6" s="88">
        <v>2016</v>
      </c>
      <c r="I6" s="52"/>
      <c r="J6" s="52"/>
      <c r="K6" s="52"/>
      <c r="L6" s="52"/>
    </row>
    <row r="7" spans="1:12" s="67" customFormat="1" ht="15" x14ac:dyDescent="0.25">
      <c r="A7" s="348" t="s">
        <v>626</v>
      </c>
      <c r="B7" s="54">
        <v>2.2000000000000002</v>
      </c>
      <c r="C7" s="55">
        <v>0</v>
      </c>
      <c r="D7" s="55">
        <v>0</v>
      </c>
      <c r="E7" s="55">
        <v>0</v>
      </c>
      <c r="F7" s="55">
        <v>2.2000000000000002</v>
      </c>
      <c r="G7" s="88">
        <v>2018</v>
      </c>
      <c r="H7" s="455"/>
      <c r="I7" s="52"/>
      <c r="J7" s="52"/>
      <c r="K7" s="52"/>
      <c r="L7" s="52"/>
    </row>
    <row r="8" spans="1:12" s="67" customFormat="1" ht="15" x14ac:dyDescent="0.25">
      <c r="A8" s="348" t="s">
        <v>627</v>
      </c>
      <c r="B8" s="54">
        <v>2.9</v>
      </c>
      <c r="C8" s="55">
        <v>0.4</v>
      </c>
      <c r="D8" s="55">
        <v>0</v>
      </c>
      <c r="E8" s="55">
        <v>0</v>
      </c>
      <c r="F8" s="55">
        <v>3.3</v>
      </c>
      <c r="G8" s="88">
        <v>2007</v>
      </c>
      <c r="I8" s="52"/>
      <c r="J8" s="52"/>
      <c r="K8" s="52"/>
      <c r="L8" s="52"/>
    </row>
    <row r="9" spans="1:12" s="67" customFormat="1" ht="15" x14ac:dyDescent="0.25">
      <c r="A9" s="348" t="s">
        <v>628</v>
      </c>
      <c r="B9" s="54">
        <v>1.45</v>
      </c>
      <c r="C9" s="55">
        <v>0.18</v>
      </c>
      <c r="D9" s="55">
        <v>0.68</v>
      </c>
      <c r="E9" s="55">
        <v>0</v>
      </c>
      <c r="F9" s="55">
        <v>2.93</v>
      </c>
      <c r="G9" s="88">
        <v>2007</v>
      </c>
      <c r="I9" s="52"/>
      <c r="J9" s="52"/>
      <c r="K9" s="52"/>
      <c r="L9" s="52"/>
    </row>
    <row r="10" spans="1:12" s="67" customFormat="1" ht="15" x14ac:dyDescent="0.25">
      <c r="A10" s="348" t="s">
        <v>629</v>
      </c>
      <c r="B10" s="54">
        <v>0.2</v>
      </c>
      <c r="C10" s="55">
        <v>1.9</v>
      </c>
      <c r="D10" s="55">
        <v>0</v>
      </c>
      <c r="E10" s="55">
        <v>0</v>
      </c>
      <c r="F10" s="55">
        <v>2.1</v>
      </c>
      <c r="G10" s="88">
        <v>2009</v>
      </c>
      <c r="I10" s="52"/>
      <c r="J10" s="52"/>
      <c r="K10" s="52"/>
      <c r="L10" s="52"/>
    </row>
    <row r="11" spans="1:12" s="67" customFormat="1" ht="15" x14ac:dyDescent="0.25">
      <c r="A11" s="348" t="s">
        <v>630</v>
      </c>
      <c r="B11" s="54">
        <v>0.59</v>
      </c>
      <c r="C11" s="55">
        <v>0.84</v>
      </c>
      <c r="D11" s="55">
        <v>0</v>
      </c>
      <c r="E11" s="55">
        <v>0</v>
      </c>
      <c r="F11" s="55">
        <v>1.42</v>
      </c>
      <c r="G11" s="88">
        <v>1992</v>
      </c>
      <c r="I11" s="52"/>
      <c r="J11" s="52"/>
      <c r="K11" s="52"/>
      <c r="L11" s="52"/>
    </row>
    <row r="12" spans="1:12" ht="15" x14ac:dyDescent="0.25">
      <c r="A12" s="348" t="s">
        <v>631</v>
      </c>
      <c r="B12" s="339">
        <v>0.55000000000000004</v>
      </c>
      <c r="C12" s="340">
        <v>1.96</v>
      </c>
      <c r="D12" s="340">
        <v>0</v>
      </c>
      <c r="E12" s="340">
        <v>0</v>
      </c>
      <c r="F12" s="55">
        <v>2.5099999999999998</v>
      </c>
      <c r="G12" s="88">
        <v>1985</v>
      </c>
      <c r="I12" s="52"/>
      <c r="J12" s="52"/>
      <c r="K12" s="52"/>
      <c r="L12" s="52"/>
    </row>
    <row r="13" spans="1:12" ht="15" x14ac:dyDescent="0.25">
      <c r="A13" s="348" t="s">
        <v>632</v>
      </c>
      <c r="B13" s="339">
        <v>0.65</v>
      </c>
      <c r="C13" s="340">
        <v>0.04</v>
      </c>
      <c r="D13" s="340">
        <v>0</v>
      </c>
      <c r="E13" s="340">
        <v>0</v>
      </c>
      <c r="F13" s="55">
        <v>0.69</v>
      </c>
      <c r="G13" s="88">
        <v>2011</v>
      </c>
      <c r="I13" s="52"/>
      <c r="J13" s="52"/>
      <c r="K13" s="52"/>
      <c r="L13" s="52"/>
    </row>
    <row r="14" spans="1:12" ht="15" x14ac:dyDescent="0.25">
      <c r="A14" s="348" t="s">
        <v>633</v>
      </c>
      <c r="B14" s="339">
        <v>0.31</v>
      </c>
      <c r="C14" s="340">
        <v>2.8</v>
      </c>
      <c r="D14" s="340">
        <v>0.25</v>
      </c>
      <c r="E14" s="340">
        <v>0</v>
      </c>
      <c r="F14" s="55">
        <v>3.58</v>
      </c>
      <c r="G14" s="88">
        <v>1996</v>
      </c>
      <c r="I14" s="52"/>
      <c r="J14" s="52"/>
      <c r="K14" s="52"/>
      <c r="L14" s="52"/>
    </row>
    <row r="15" spans="1:12" ht="15" x14ac:dyDescent="0.25">
      <c r="A15" s="348" t="s">
        <v>634</v>
      </c>
      <c r="B15" s="339">
        <v>0.6</v>
      </c>
      <c r="C15" s="340">
        <v>0.2</v>
      </c>
      <c r="D15" s="340">
        <v>0</v>
      </c>
      <c r="E15" s="340">
        <v>0</v>
      </c>
      <c r="F15" s="55">
        <v>0.8</v>
      </c>
      <c r="G15" s="88">
        <v>2015</v>
      </c>
      <c r="I15" s="52"/>
      <c r="J15" s="52"/>
      <c r="K15" s="52"/>
      <c r="L15" s="52"/>
    </row>
    <row r="16" spans="1:12" ht="15" x14ac:dyDescent="0.25">
      <c r="A16" s="348" t="s">
        <v>635</v>
      </c>
      <c r="B16" s="339">
        <v>0.4</v>
      </c>
      <c r="C16" s="340">
        <v>0.1</v>
      </c>
      <c r="D16" s="340">
        <v>0</v>
      </c>
      <c r="E16" s="340">
        <v>0</v>
      </c>
      <c r="F16" s="55">
        <v>0.5</v>
      </c>
      <c r="G16" s="88">
        <v>2016</v>
      </c>
      <c r="I16" s="52"/>
      <c r="J16" s="52"/>
      <c r="K16" s="52"/>
      <c r="L16" s="52"/>
    </row>
    <row r="17" spans="1:12" ht="15" x14ac:dyDescent="0.25">
      <c r="A17" s="348" t="s">
        <v>636</v>
      </c>
      <c r="B17" s="339">
        <v>0.4</v>
      </c>
      <c r="C17" s="340">
        <v>0.1</v>
      </c>
      <c r="D17" s="340">
        <v>0.1</v>
      </c>
      <c r="E17" s="340">
        <v>0</v>
      </c>
      <c r="F17" s="55">
        <v>0.69</v>
      </c>
      <c r="G17" s="88">
        <v>2016</v>
      </c>
      <c r="I17" s="52"/>
      <c r="J17" s="52"/>
      <c r="K17" s="52"/>
      <c r="L17" s="52"/>
    </row>
    <row r="18" spans="1:12" ht="15" x14ac:dyDescent="0.25">
      <c r="A18" s="348" t="s">
        <v>637</v>
      </c>
      <c r="B18" s="339">
        <v>13.15</v>
      </c>
      <c r="C18" s="340">
        <v>9.82</v>
      </c>
      <c r="D18" s="340">
        <v>0</v>
      </c>
      <c r="E18" s="340">
        <v>0</v>
      </c>
      <c r="F18" s="55">
        <v>22.97</v>
      </c>
      <c r="G18" s="88">
        <v>2009</v>
      </c>
      <c r="I18" s="52"/>
      <c r="J18" s="52"/>
      <c r="K18" s="52"/>
      <c r="L18" s="52"/>
    </row>
    <row r="19" spans="1:12" ht="15" x14ac:dyDescent="0.25">
      <c r="A19" s="348" t="s">
        <v>638</v>
      </c>
      <c r="B19" s="339">
        <v>0.79</v>
      </c>
      <c r="C19" s="340">
        <v>7.0000000000000007E-2</v>
      </c>
      <c r="D19" s="340">
        <v>0</v>
      </c>
      <c r="E19" s="340">
        <v>0</v>
      </c>
      <c r="F19" s="55">
        <v>0.86</v>
      </c>
      <c r="G19" s="88">
        <v>2018</v>
      </c>
      <c r="I19" s="52"/>
      <c r="J19" s="52"/>
      <c r="K19" s="52"/>
      <c r="L19" s="52"/>
    </row>
    <row r="20" spans="1:12" ht="15" x14ac:dyDescent="0.25">
      <c r="A20" s="348" t="s">
        <v>639</v>
      </c>
      <c r="B20" s="339">
        <v>0.34</v>
      </c>
      <c r="C20" s="340">
        <v>0.25</v>
      </c>
      <c r="D20" s="340">
        <v>0</v>
      </c>
      <c r="E20" s="340">
        <v>0</v>
      </c>
      <c r="F20" s="55">
        <v>0.59</v>
      </c>
      <c r="G20" s="88">
        <v>2018</v>
      </c>
      <c r="I20" s="52"/>
      <c r="J20" s="52"/>
      <c r="K20" s="52"/>
      <c r="L20" s="52"/>
    </row>
    <row r="21" spans="1:12" ht="15" x14ac:dyDescent="0.25">
      <c r="A21" s="348" t="s">
        <v>640</v>
      </c>
      <c r="B21" s="339">
        <v>0.7</v>
      </c>
      <c r="C21" s="340">
        <v>1.86</v>
      </c>
      <c r="D21" s="340">
        <v>0</v>
      </c>
      <c r="E21" s="340">
        <v>0</v>
      </c>
      <c r="F21" s="55">
        <v>2.56</v>
      </c>
      <c r="G21" s="88">
        <v>2010</v>
      </c>
      <c r="I21" s="52"/>
      <c r="J21" s="52"/>
      <c r="K21" s="52"/>
      <c r="L21" s="52"/>
    </row>
    <row r="22" spans="1:12" ht="15" x14ac:dyDescent="0.25">
      <c r="A22" s="348" t="s">
        <v>641</v>
      </c>
      <c r="B22" s="339">
        <v>3</v>
      </c>
      <c r="C22" s="340">
        <v>0.5</v>
      </c>
      <c r="D22" s="340">
        <v>0</v>
      </c>
      <c r="E22" s="340">
        <v>0</v>
      </c>
      <c r="F22" s="55">
        <v>3.5</v>
      </c>
      <c r="G22" s="88">
        <v>2015</v>
      </c>
      <c r="I22" s="52"/>
      <c r="J22" s="52"/>
      <c r="K22" s="52"/>
      <c r="L22" s="52"/>
    </row>
    <row r="23" spans="1:12" ht="15" x14ac:dyDescent="0.25">
      <c r="A23" s="348" t="s">
        <v>642</v>
      </c>
      <c r="B23" s="339">
        <v>2.98</v>
      </c>
      <c r="C23" s="340">
        <v>1.3</v>
      </c>
      <c r="D23" s="340">
        <v>0</v>
      </c>
      <c r="E23" s="340">
        <v>0</v>
      </c>
      <c r="F23" s="55">
        <v>4.28</v>
      </c>
      <c r="G23" s="88">
        <v>2009</v>
      </c>
      <c r="I23" s="52"/>
      <c r="J23" s="52"/>
      <c r="K23" s="52"/>
      <c r="L23" s="52"/>
    </row>
    <row r="24" spans="1:12" ht="15" x14ac:dyDescent="0.25">
      <c r="A24" s="348" t="s">
        <v>643</v>
      </c>
      <c r="B24" s="339">
        <v>0</v>
      </c>
      <c r="C24" s="340">
        <v>18.100000000000001</v>
      </c>
      <c r="D24" s="340">
        <v>0</v>
      </c>
      <c r="E24" s="340">
        <v>4.2</v>
      </c>
      <c r="F24" s="55">
        <v>22.3</v>
      </c>
      <c r="G24" s="88">
        <v>2018</v>
      </c>
      <c r="I24" s="52"/>
      <c r="J24" s="52"/>
      <c r="K24" s="52"/>
      <c r="L24" s="52"/>
    </row>
    <row r="25" spans="1:12" ht="15" x14ac:dyDescent="0.25">
      <c r="A25" s="348" t="s">
        <v>644</v>
      </c>
      <c r="B25" s="339">
        <v>0.2</v>
      </c>
      <c r="C25" s="340">
        <v>1.1299999999999999</v>
      </c>
      <c r="D25" s="340">
        <v>0</v>
      </c>
      <c r="E25" s="340">
        <v>0</v>
      </c>
      <c r="F25" s="55">
        <v>1.33</v>
      </c>
      <c r="G25" s="88">
        <v>2017</v>
      </c>
      <c r="I25" s="52"/>
      <c r="J25" s="52"/>
      <c r="K25" s="52"/>
      <c r="L25" s="52"/>
    </row>
    <row r="26" spans="1:12" ht="15" x14ac:dyDescent="0.25">
      <c r="A26" s="348" t="s">
        <v>645</v>
      </c>
      <c r="B26" s="339">
        <v>0</v>
      </c>
      <c r="C26" s="340">
        <v>21.7</v>
      </c>
      <c r="D26" s="340">
        <v>0</v>
      </c>
      <c r="E26" s="340">
        <v>1.1499999999999999</v>
      </c>
      <c r="F26" s="55">
        <v>22.85</v>
      </c>
      <c r="G26" s="88">
        <v>2018</v>
      </c>
      <c r="I26" s="52"/>
      <c r="J26" s="52"/>
      <c r="K26" s="52"/>
      <c r="L26" s="52"/>
    </row>
    <row r="27" spans="1:12" ht="15" x14ac:dyDescent="0.25">
      <c r="A27" s="348" t="s">
        <v>646</v>
      </c>
      <c r="B27" s="339">
        <v>5.74</v>
      </c>
      <c r="C27" s="340">
        <v>1.1000000000000001</v>
      </c>
      <c r="D27" s="340">
        <v>0</v>
      </c>
      <c r="E27" s="340">
        <v>0</v>
      </c>
      <c r="F27" s="55">
        <v>6.84</v>
      </c>
      <c r="G27" s="88">
        <v>2017</v>
      </c>
      <c r="I27" s="52"/>
      <c r="J27" s="52"/>
      <c r="K27" s="52"/>
      <c r="L27" s="52"/>
    </row>
    <row r="28" spans="1:12" ht="15" x14ac:dyDescent="0.25">
      <c r="A28" s="348" t="s">
        <v>647</v>
      </c>
      <c r="B28" s="339">
        <v>0</v>
      </c>
      <c r="C28" s="340">
        <v>1.3</v>
      </c>
      <c r="D28" s="340">
        <v>0</v>
      </c>
      <c r="E28" s="340">
        <v>0</v>
      </c>
      <c r="F28" s="55">
        <v>1.3</v>
      </c>
      <c r="G28" s="88">
        <v>2015</v>
      </c>
      <c r="I28" s="52"/>
      <c r="J28" s="52"/>
      <c r="K28" s="52"/>
      <c r="L28" s="52"/>
    </row>
    <row r="29" spans="1:12" ht="15" x14ac:dyDescent="0.25">
      <c r="A29" s="348" t="s">
        <v>648</v>
      </c>
      <c r="B29" s="339">
        <v>0</v>
      </c>
      <c r="C29" s="340">
        <v>7.5</v>
      </c>
      <c r="D29" s="340">
        <v>0</v>
      </c>
      <c r="E29" s="340">
        <v>0</v>
      </c>
      <c r="F29" s="55">
        <v>7.5</v>
      </c>
      <c r="G29" s="88">
        <v>2003</v>
      </c>
      <c r="I29" s="52"/>
      <c r="J29" s="52"/>
      <c r="K29" s="52"/>
      <c r="L29" s="52"/>
    </row>
    <row r="30" spans="1:12" ht="15" x14ac:dyDescent="0.25">
      <c r="A30" s="348" t="s">
        <v>649</v>
      </c>
      <c r="B30" s="339">
        <v>0</v>
      </c>
      <c r="C30" s="340">
        <v>5.19</v>
      </c>
      <c r="D30" s="340">
        <v>0</v>
      </c>
      <c r="E30" s="340">
        <v>0</v>
      </c>
      <c r="F30" s="55">
        <v>5.19</v>
      </c>
      <c r="G30" s="88">
        <v>2014</v>
      </c>
      <c r="I30" s="52"/>
      <c r="J30" s="52"/>
      <c r="K30" s="52"/>
      <c r="L30" s="52"/>
    </row>
    <row r="31" spans="1:12" ht="15" x14ac:dyDescent="0.25">
      <c r="A31" s="348" t="s">
        <v>650</v>
      </c>
      <c r="B31" s="339">
        <v>1.91</v>
      </c>
      <c r="C31" s="340">
        <v>0</v>
      </c>
      <c r="D31" s="340">
        <v>0.05</v>
      </c>
      <c r="E31" s="340">
        <v>0</v>
      </c>
      <c r="F31" s="55">
        <v>2.0099999999999998</v>
      </c>
      <c r="G31" s="88">
        <v>1981</v>
      </c>
      <c r="I31" s="52"/>
      <c r="J31" s="52"/>
      <c r="K31" s="52"/>
      <c r="L31" s="52"/>
    </row>
    <row r="32" spans="1:12" ht="15" x14ac:dyDescent="0.25">
      <c r="A32" s="348" t="s">
        <v>651</v>
      </c>
      <c r="B32" s="339">
        <v>3.3</v>
      </c>
      <c r="C32" s="340">
        <v>0.14000000000000001</v>
      </c>
      <c r="D32" s="340">
        <v>0</v>
      </c>
      <c r="E32" s="340">
        <v>0</v>
      </c>
      <c r="F32" s="55">
        <v>3.44</v>
      </c>
      <c r="G32" s="88">
        <v>1983</v>
      </c>
      <c r="I32" s="52"/>
      <c r="J32" s="52"/>
      <c r="K32" s="52"/>
      <c r="L32" s="52"/>
    </row>
    <row r="33" spans="1:12" ht="15" x14ac:dyDescent="0.25">
      <c r="A33" s="348" t="s">
        <v>652</v>
      </c>
      <c r="B33" s="339">
        <v>3.14</v>
      </c>
      <c r="C33" s="340">
        <v>0</v>
      </c>
      <c r="D33" s="340">
        <v>0</v>
      </c>
      <c r="E33" s="340">
        <v>0</v>
      </c>
      <c r="F33" s="55">
        <v>3.14</v>
      </c>
      <c r="G33" s="88">
        <v>2017</v>
      </c>
      <c r="I33" s="52"/>
      <c r="J33" s="52"/>
      <c r="K33" s="52"/>
      <c r="L33" s="52"/>
    </row>
    <row r="34" spans="1:12" ht="15" x14ac:dyDescent="0.25">
      <c r="A34" s="348" t="s">
        <v>653</v>
      </c>
      <c r="B34" s="339">
        <v>5.53</v>
      </c>
      <c r="C34" s="340">
        <v>0</v>
      </c>
      <c r="D34" s="340">
        <v>0</v>
      </c>
      <c r="E34" s="340">
        <v>0</v>
      </c>
      <c r="F34" s="55">
        <v>5.53</v>
      </c>
      <c r="G34" s="88">
        <v>2017</v>
      </c>
      <c r="I34" s="52"/>
      <c r="J34" s="52"/>
      <c r="K34" s="52"/>
      <c r="L34" s="52"/>
    </row>
    <row r="35" spans="1:12" ht="15" x14ac:dyDescent="0.25">
      <c r="A35" s="348" t="s">
        <v>654</v>
      </c>
      <c r="B35" s="339">
        <v>2.7</v>
      </c>
      <c r="C35" s="340">
        <v>0.02</v>
      </c>
      <c r="D35" s="340">
        <v>0</v>
      </c>
      <c r="E35" s="340">
        <v>0</v>
      </c>
      <c r="F35" s="55">
        <v>2.72</v>
      </c>
      <c r="G35" s="88">
        <v>2018</v>
      </c>
      <c r="I35" s="52"/>
      <c r="J35" s="52"/>
      <c r="K35" s="52"/>
      <c r="L35" s="52"/>
    </row>
    <row r="36" spans="1:12" ht="15" x14ac:dyDescent="0.25">
      <c r="A36" s="458" t="s">
        <v>655</v>
      </c>
      <c r="B36" s="341">
        <v>2.89</v>
      </c>
      <c r="C36" s="342">
        <v>0.56999999999999995</v>
      </c>
      <c r="D36" s="342">
        <v>0</v>
      </c>
      <c r="E36" s="342">
        <v>0</v>
      </c>
      <c r="F36" s="457">
        <v>3.46</v>
      </c>
      <c r="G36" s="89">
        <v>2016</v>
      </c>
      <c r="I36" s="52"/>
      <c r="J36" s="52"/>
      <c r="K36" s="52"/>
      <c r="L36" s="52"/>
    </row>
    <row r="37" spans="1:12" ht="15.75" thickBot="1" x14ac:dyDescent="0.3">
      <c r="A37" s="90" t="s">
        <v>90</v>
      </c>
      <c r="B37" s="343">
        <f>SUM(B5:B36)</f>
        <v>57.800000000000004</v>
      </c>
      <c r="C37" s="344">
        <f>SUM(C5:C36)</f>
        <v>79.259999999999977</v>
      </c>
      <c r="D37" s="344">
        <f>SUM(D5:D36)</f>
        <v>1.1200000000000001</v>
      </c>
      <c r="E37" s="344">
        <f>SUM(E5:E36)</f>
        <v>5.35</v>
      </c>
      <c r="F37" s="451">
        <f>SUM(F5:F36)</f>
        <v>144.54</v>
      </c>
      <c r="G37" s="454"/>
      <c r="I37" s="384"/>
      <c r="J37" s="52"/>
      <c r="K37" s="52"/>
      <c r="L37" s="52"/>
    </row>
    <row r="38" spans="1:12" x14ac:dyDescent="0.2">
      <c r="B38" s="56"/>
      <c r="C38" s="56"/>
      <c r="D38" s="56"/>
      <c r="E38" s="56"/>
    </row>
    <row r="39" spans="1:12" x14ac:dyDescent="0.2">
      <c r="A39" s="44" t="s">
        <v>363</v>
      </c>
      <c r="B39" s="56"/>
      <c r="C39" s="56"/>
      <c r="D39" s="56"/>
      <c r="E39" s="56"/>
    </row>
    <row r="40" spans="1:12" ht="13.5" x14ac:dyDescent="0.2">
      <c r="A40" s="87" t="s">
        <v>370</v>
      </c>
      <c r="B40" s="52"/>
      <c r="C40" s="52"/>
      <c r="I40" s="250"/>
      <c r="J40" s="250"/>
      <c r="K40" s="250"/>
    </row>
    <row r="41" spans="1:12" x14ac:dyDescent="0.2">
      <c r="A41" s="87" t="s">
        <v>371</v>
      </c>
      <c r="B41" s="52"/>
      <c r="C41" s="52"/>
      <c r="I41" s="250"/>
      <c r="J41" s="250"/>
      <c r="K41" s="250"/>
    </row>
    <row r="42" spans="1:12" x14ac:dyDescent="0.2">
      <c r="A42" s="87"/>
      <c r="B42" s="52"/>
      <c r="C42" s="52"/>
      <c r="I42" s="250"/>
      <c r="J42" s="250"/>
      <c r="K42" s="250"/>
    </row>
    <row r="43" spans="1:12" x14ac:dyDescent="0.2">
      <c r="A43" s="292" t="s">
        <v>377</v>
      </c>
    </row>
    <row r="44" spans="1:12" ht="13.5" x14ac:dyDescent="0.2">
      <c r="A44" s="288" t="s">
        <v>366</v>
      </c>
      <c r="B44" s="250"/>
      <c r="C44" s="250"/>
      <c r="D44" s="250"/>
    </row>
    <row r="45" spans="1:12" x14ac:dyDescent="0.2">
      <c r="A45" s="288" t="s">
        <v>378</v>
      </c>
      <c r="B45" s="250"/>
      <c r="C45" s="250"/>
      <c r="D45" s="250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60"/>
  <sheetViews>
    <sheetView workbookViewId="0">
      <selection sqref="A1:D1"/>
    </sheetView>
  </sheetViews>
  <sheetFormatPr baseColWidth="10" defaultColWidth="11.42578125" defaultRowHeight="12.75" x14ac:dyDescent="0.2"/>
  <cols>
    <col min="1" max="1" width="28.140625" style="266" bestFit="1" customWidth="1"/>
    <col min="2" max="2" width="26.85546875" style="17" customWidth="1"/>
    <col min="3" max="3" width="13.140625" style="17" bestFit="1" customWidth="1"/>
    <col min="4" max="16384" width="11.42578125" style="17"/>
  </cols>
  <sheetData>
    <row r="1" spans="1:4" ht="61.5" customHeight="1" thickBot="1" x14ac:dyDescent="0.25">
      <c r="A1" s="524" t="s">
        <v>597</v>
      </c>
      <c r="B1" s="525"/>
      <c r="C1" s="525"/>
      <c r="D1" s="525"/>
    </row>
    <row r="2" spans="1:4" s="48" customFormat="1" ht="40.5" customHeight="1" x14ac:dyDescent="0.2">
      <c r="A2" s="237" t="s">
        <v>286</v>
      </c>
      <c r="B2" s="355" t="s">
        <v>287</v>
      </c>
      <c r="C2" s="356" t="s">
        <v>762</v>
      </c>
    </row>
    <row r="3" spans="1:4" s="48" customFormat="1" x14ac:dyDescent="0.2">
      <c r="A3" s="365" t="s">
        <v>284</v>
      </c>
      <c r="B3" s="366" t="s">
        <v>352</v>
      </c>
      <c r="C3" s="499">
        <v>2008</v>
      </c>
    </row>
    <row r="4" spans="1:4" s="48" customFormat="1" x14ac:dyDescent="0.2">
      <c r="A4" s="365" t="s">
        <v>562</v>
      </c>
      <c r="B4" s="366" t="s">
        <v>352</v>
      </c>
      <c r="C4" s="499">
        <v>2015</v>
      </c>
    </row>
    <row r="5" spans="1:4" s="48" customFormat="1" x14ac:dyDescent="0.2">
      <c r="A5" s="365" t="s">
        <v>285</v>
      </c>
      <c r="B5" s="366" t="s">
        <v>352</v>
      </c>
      <c r="C5" s="499">
        <v>2008</v>
      </c>
    </row>
    <row r="6" spans="1:4" x14ac:dyDescent="0.2">
      <c r="A6" s="267" t="s">
        <v>162</v>
      </c>
      <c r="B6" s="268" t="s">
        <v>163</v>
      </c>
      <c r="C6" s="70">
        <v>2008</v>
      </c>
    </row>
    <row r="7" spans="1:4" x14ac:dyDescent="0.2">
      <c r="A7" s="267" t="s">
        <v>164</v>
      </c>
      <c r="B7" s="268" t="s">
        <v>165</v>
      </c>
      <c r="C7" s="70">
        <v>2003</v>
      </c>
    </row>
    <row r="8" spans="1:4" x14ac:dyDescent="0.2">
      <c r="A8" s="267" t="s">
        <v>166</v>
      </c>
      <c r="B8" s="268" t="s">
        <v>165</v>
      </c>
      <c r="C8" s="70">
        <v>2009</v>
      </c>
    </row>
    <row r="9" spans="1:4" x14ac:dyDescent="0.2">
      <c r="A9" s="267" t="s">
        <v>657</v>
      </c>
      <c r="B9" s="268" t="s">
        <v>165</v>
      </c>
      <c r="C9" s="70">
        <v>1974</v>
      </c>
    </row>
    <row r="10" spans="1:4" x14ac:dyDescent="0.2">
      <c r="A10" s="267" t="s">
        <v>167</v>
      </c>
      <c r="B10" s="268" t="s">
        <v>165</v>
      </c>
      <c r="C10" s="70">
        <v>2003</v>
      </c>
    </row>
    <row r="11" spans="1:4" x14ac:dyDescent="0.2">
      <c r="A11" s="329" t="s">
        <v>386</v>
      </c>
      <c r="B11" s="268" t="s">
        <v>165</v>
      </c>
      <c r="C11" s="70">
        <v>1997</v>
      </c>
    </row>
    <row r="12" spans="1:4" x14ac:dyDescent="0.2">
      <c r="A12" s="267" t="s">
        <v>658</v>
      </c>
      <c r="B12" s="269" t="s">
        <v>168</v>
      </c>
      <c r="C12" s="70">
        <v>1970</v>
      </c>
    </row>
    <row r="13" spans="1:4" x14ac:dyDescent="0.2">
      <c r="A13" s="267" t="s">
        <v>169</v>
      </c>
      <c r="B13" s="269" t="s">
        <v>168</v>
      </c>
      <c r="C13" s="70">
        <v>1997</v>
      </c>
    </row>
    <row r="14" spans="1:4" x14ac:dyDescent="0.2">
      <c r="A14" s="267" t="s">
        <v>170</v>
      </c>
      <c r="B14" s="269" t="s">
        <v>168</v>
      </c>
      <c r="C14" s="70">
        <v>1997</v>
      </c>
    </row>
    <row r="15" spans="1:4" x14ac:dyDescent="0.2">
      <c r="A15" s="267" t="s">
        <v>171</v>
      </c>
      <c r="B15" s="269" t="s">
        <v>168</v>
      </c>
      <c r="C15" s="70">
        <v>2003</v>
      </c>
    </row>
    <row r="16" spans="1:4" x14ac:dyDescent="0.2">
      <c r="A16" s="267" t="s">
        <v>172</v>
      </c>
      <c r="B16" s="269" t="s">
        <v>173</v>
      </c>
      <c r="C16" s="70">
        <v>2000</v>
      </c>
    </row>
    <row r="17" spans="1:3" x14ac:dyDescent="0.2">
      <c r="A17" s="267" t="s">
        <v>174</v>
      </c>
      <c r="B17" s="269" t="s">
        <v>173</v>
      </c>
      <c r="C17" s="70">
        <v>2008</v>
      </c>
    </row>
    <row r="18" spans="1:3" x14ac:dyDescent="0.2">
      <c r="A18" s="267" t="s">
        <v>175</v>
      </c>
      <c r="B18" s="269" t="s">
        <v>173</v>
      </c>
      <c r="C18" s="70">
        <v>2004</v>
      </c>
    </row>
    <row r="19" spans="1:3" x14ac:dyDescent="0.2">
      <c r="A19" s="267" t="s">
        <v>392</v>
      </c>
      <c r="B19" s="269" t="s">
        <v>15</v>
      </c>
      <c r="C19" s="70">
        <v>1983</v>
      </c>
    </row>
    <row r="20" spans="1:3" x14ac:dyDescent="0.2">
      <c r="A20" s="267" t="s">
        <v>563</v>
      </c>
      <c r="B20" s="269" t="s">
        <v>660</v>
      </c>
      <c r="C20" s="70">
        <v>2012</v>
      </c>
    </row>
    <row r="21" spans="1:3" x14ac:dyDescent="0.2">
      <c r="A21" s="267" t="s">
        <v>176</v>
      </c>
      <c r="B21" s="269" t="s">
        <v>177</v>
      </c>
      <c r="C21" s="70">
        <v>1973</v>
      </c>
    </row>
    <row r="22" spans="1:3" x14ac:dyDescent="0.2">
      <c r="A22" s="267" t="s">
        <v>452</v>
      </c>
      <c r="B22" s="269" t="s">
        <v>659</v>
      </c>
      <c r="C22" s="70">
        <v>2014</v>
      </c>
    </row>
    <row r="23" spans="1:3" x14ac:dyDescent="0.2">
      <c r="A23" s="267" t="s">
        <v>564</v>
      </c>
      <c r="B23" s="269" t="s">
        <v>178</v>
      </c>
      <c r="C23" s="70">
        <v>2014</v>
      </c>
    </row>
    <row r="24" spans="1:3" x14ac:dyDescent="0.2">
      <c r="A24" s="267" t="s">
        <v>179</v>
      </c>
      <c r="B24" s="269" t="s">
        <v>178</v>
      </c>
      <c r="C24" s="70">
        <v>1992</v>
      </c>
    </row>
    <row r="25" spans="1:3" x14ac:dyDescent="0.2">
      <c r="A25" s="267" t="s">
        <v>180</v>
      </c>
      <c r="B25" s="269" t="s">
        <v>178</v>
      </c>
      <c r="C25" s="70">
        <v>1996</v>
      </c>
    </row>
    <row r="26" spans="1:3" x14ac:dyDescent="0.2">
      <c r="A26" s="267" t="s">
        <v>181</v>
      </c>
      <c r="B26" s="269" t="s">
        <v>178</v>
      </c>
      <c r="C26" s="70">
        <v>2008</v>
      </c>
    </row>
    <row r="27" spans="1:3" x14ac:dyDescent="0.2">
      <c r="A27" s="267" t="s">
        <v>182</v>
      </c>
      <c r="B27" s="269" t="s">
        <v>183</v>
      </c>
      <c r="C27" s="70">
        <v>2008</v>
      </c>
    </row>
    <row r="28" spans="1:3" x14ac:dyDescent="0.2">
      <c r="A28" s="267" t="s">
        <v>184</v>
      </c>
      <c r="B28" s="269" t="s">
        <v>185</v>
      </c>
      <c r="C28" s="70">
        <v>2001</v>
      </c>
    </row>
    <row r="29" spans="1:3" x14ac:dyDescent="0.2">
      <c r="A29" s="267" t="s">
        <v>440</v>
      </c>
      <c r="B29" s="269" t="s">
        <v>185</v>
      </c>
      <c r="C29" s="70">
        <v>2013</v>
      </c>
    </row>
    <row r="30" spans="1:3" x14ac:dyDescent="0.2">
      <c r="A30" s="267" t="s">
        <v>186</v>
      </c>
      <c r="B30" s="269" t="s">
        <v>187</v>
      </c>
      <c r="C30" s="70">
        <v>1991</v>
      </c>
    </row>
    <row r="31" spans="1:3" x14ac:dyDescent="0.2">
      <c r="A31" s="267" t="s">
        <v>188</v>
      </c>
      <c r="B31" s="269" t="s">
        <v>187</v>
      </c>
      <c r="C31" s="70">
        <v>1996</v>
      </c>
    </row>
    <row r="32" spans="1:3" x14ac:dyDescent="0.2">
      <c r="A32" s="267" t="s">
        <v>309</v>
      </c>
      <c r="B32" s="269" t="s">
        <v>189</v>
      </c>
      <c r="C32" s="70">
        <v>2006</v>
      </c>
    </row>
    <row r="33" spans="1:3" x14ac:dyDescent="0.2">
      <c r="A33" s="267" t="s">
        <v>190</v>
      </c>
      <c r="B33" s="269" t="s">
        <v>189</v>
      </c>
      <c r="C33" s="70">
        <v>2006</v>
      </c>
    </row>
    <row r="34" spans="1:3" x14ac:dyDescent="0.2">
      <c r="A34" s="329" t="s">
        <v>91</v>
      </c>
      <c r="B34" s="269" t="s">
        <v>353</v>
      </c>
      <c r="C34" s="70">
        <v>2010</v>
      </c>
    </row>
    <row r="35" spans="1:3" x14ac:dyDescent="0.2">
      <c r="A35" s="267" t="s">
        <v>191</v>
      </c>
      <c r="B35" s="269" t="s">
        <v>192</v>
      </c>
      <c r="C35" s="70">
        <v>1991</v>
      </c>
    </row>
    <row r="36" spans="1:3" x14ac:dyDescent="0.2">
      <c r="A36" s="267" t="s">
        <v>193</v>
      </c>
      <c r="B36" s="269" t="s">
        <v>192</v>
      </c>
      <c r="C36" s="70">
        <v>2003</v>
      </c>
    </row>
    <row r="37" spans="1:3" x14ac:dyDescent="0.2">
      <c r="A37" s="267" t="s">
        <v>194</v>
      </c>
      <c r="B37" s="269" t="s">
        <v>192</v>
      </c>
      <c r="C37" s="70">
        <v>2002</v>
      </c>
    </row>
    <row r="38" spans="1:3" x14ac:dyDescent="0.2">
      <c r="A38" s="267" t="s">
        <v>195</v>
      </c>
      <c r="B38" s="269" t="s">
        <v>192</v>
      </c>
      <c r="C38" s="70">
        <v>2002</v>
      </c>
    </row>
    <row r="39" spans="1:3" x14ac:dyDescent="0.2">
      <c r="A39" s="329" t="s">
        <v>354</v>
      </c>
      <c r="B39" s="269" t="s">
        <v>192</v>
      </c>
      <c r="C39" s="70">
        <v>2002</v>
      </c>
    </row>
    <row r="40" spans="1:3" x14ac:dyDescent="0.2">
      <c r="A40" s="329" t="s">
        <v>355</v>
      </c>
      <c r="B40" s="269" t="s">
        <v>192</v>
      </c>
      <c r="C40" s="70">
        <v>2012</v>
      </c>
    </row>
    <row r="41" spans="1:3" s="333" customFormat="1" x14ac:dyDescent="0.2">
      <c r="A41" s="270" t="s">
        <v>196</v>
      </c>
      <c r="B41" s="268" t="s">
        <v>197</v>
      </c>
      <c r="C41" s="350">
        <v>2002</v>
      </c>
    </row>
    <row r="42" spans="1:3" s="333" customFormat="1" x14ac:dyDescent="0.2">
      <c r="A42" s="270" t="s">
        <v>389</v>
      </c>
      <c r="B42" s="268" t="s">
        <v>197</v>
      </c>
      <c r="C42" s="350">
        <v>2002</v>
      </c>
    </row>
    <row r="43" spans="1:3" s="333" customFormat="1" x14ac:dyDescent="0.2">
      <c r="A43" s="270" t="s">
        <v>441</v>
      </c>
      <c r="B43" s="268" t="s">
        <v>197</v>
      </c>
      <c r="C43" s="350">
        <v>2012</v>
      </c>
    </row>
    <row r="44" spans="1:3" x14ac:dyDescent="0.2">
      <c r="A44" s="270" t="s">
        <v>198</v>
      </c>
      <c r="B44" s="269" t="s">
        <v>197</v>
      </c>
      <c r="C44" s="70">
        <v>1983</v>
      </c>
    </row>
    <row r="45" spans="1:3" x14ac:dyDescent="0.2">
      <c r="A45" s="270" t="s">
        <v>199</v>
      </c>
      <c r="B45" s="269" t="s">
        <v>197</v>
      </c>
      <c r="C45" s="70">
        <v>1995</v>
      </c>
    </row>
    <row r="46" spans="1:3" x14ac:dyDescent="0.2">
      <c r="A46" s="270" t="s">
        <v>200</v>
      </c>
      <c r="B46" s="269" t="s">
        <v>197</v>
      </c>
      <c r="C46" s="70">
        <v>2001</v>
      </c>
    </row>
    <row r="47" spans="1:3" x14ac:dyDescent="0.2">
      <c r="A47" s="270" t="s">
        <v>661</v>
      </c>
      <c r="B47" s="269" t="s">
        <v>197</v>
      </c>
      <c r="C47" s="70">
        <v>2001</v>
      </c>
    </row>
    <row r="48" spans="1:3" x14ac:dyDescent="0.2">
      <c r="A48" s="270" t="s">
        <v>201</v>
      </c>
      <c r="B48" s="269" t="s">
        <v>197</v>
      </c>
      <c r="C48" s="70">
        <v>2002</v>
      </c>
    </row>
    <row r="49" spans="1:3" x14ac:dyDescent="0.2">
      <c r="A49" s="270" t="s">
        <v>202</v>
      </c>
      <c r="B49" s="269" t="s">
        <v>197</v>
      </c>
      <c r="C49" s="70">
        <v>2006</v>
      </c>
    </row>
    <row r="50" spans="1:3" x14ac:dyDescent="0.2">
      <c r="A50" s="270" t="s">
        <v>203</v>
      </c>
      <c r="B50" s="269" t="s">
        <v>197</v>
      </c>
      <c r="C50" s="70">
        <v>2006</v>
      </c>
    </row>
    <row r="51" spans="1:3" s="333" customFormat="1" x14ac:dyDescent="0.2">
      <c r="A51" s="349" t="s">
        <v>387</v>
      </c>
      <c r="B51" s="268" t="s">
        <v>197</v>
      </c>
      <c r="C51" s="350">
        <v>2011</v>
      </c>
    </row>
    <row r="52" spans="1:3" s="333" customFormat="1" x14ac:dyDescent="0.2">
      <c r="A52" s="349" t="s">
        <v>388</v>
      </c>
      <c r="B52" s="268" t="s">
        <v>197</v>
      </c>
      <c r="C52" s="350">
        <v>2011</v>
      </c>
    </row>
    <row r="53" spans="1:3" x14ac:dyDescent="0.2">
      <c r="A53" s="349" t="s">
        <v>299</v>
      </c>
      <c r="B53" s="269" t="s">
        <v>197</v>
      </c>
      <c r="C53" s="70">
        <v>2011</v>
      </c>
    </row>
    <row r="54" spans="1:3" x14ac:dyDescent="0.2">
      <c r="A54" s="349" t="s">
        <v>300</v>
      </c>
      <c r="B54" s="269" t="s">
        <v>197</v>
      </c>
      <c r="C54" s="70">
        <v>2011</v>
      </c>
    </row>
    <row r="55" spans="1:3" x14ac:dyDescent="0.2">
      <c r="A55" s="270" t="s">
        <v>204</v>
      </c>
      <c r="B55" s="269" t="s">
        <v>197</v>
      </c>
      <c r="C55" s="70">
        <v>1998</v>
      </c>
    </row>
    <row r="56" spans="1:3" x14ac:dyDescent="0.2">
      <c r="A56" s="267" t="s">
        <v>205</v>
      </c>
      <c r="B56" s="269" t="s">
        <v>206</v>
      </c>
      <c r="C56" s="70">
        <v>1994</v>
      </c>
    </row>
    <row r="57" spans="1:3" x14ac:dyDescent="0.2">
      <c r="A57" s="267" t="s">
        <v>207</v>
      </c>
      <c r="B57" s="269" t="s">
        <v>208</v>
      </c>
      <c r="C57" s="70">
        <v>1991</v>
      </c>
    </row>
    <row r="58" spans="1:3" x14ac:dyDescent="0.2">
      <c r="A58" s="267" t="s">
        <v>209</v>
      </c>
      <c r="B58" s="269" t="s">
        <v>210</v>
      </c>
      <c r="C58" s="70">
        <v>1990</v>
      </c>
    </row>
    <row r="59" spans="1:3" x14ac:dyDescent="0.2">
      <c r="A59" s="267" t="s">
        <v>211</v>
      </c>
      <c r="B59" s="269" t="s">
        <v>212</v>
      </c>
      <c r="C59" s="70">
        <v>1994</v>
      </c>
    </row>
    <row r="60" spans="1:3" x14ac:dyDescent="0.2">
      <c r="A60" s="267" t="s">
        <v>443</v>
      </c>
      <c r="B60" s="269" t="s">
        <v>442</v>
      </c>
      <c r="C60" s="70">
        <v>2009</v>
      </c>
    </row>
    <row r="61" spans="1:3" x14ac:dyDescent="0.2">
      <c r="A61" s="329" t="s">
        <v>310</v>
      </c>
      <c r="B61" s="269" t="s">
        <v>356</v>
      </c>
      <c r="C61" s="70">
        <v>2004</v>
      </c>
    </row>
    <row r="62" spans="1:3" x14ac:dyDescent="0.2">
      <c r="A62" s="329" t="s">
        <v>570</v>
      </c>
      <c r="B62" s="269" t="s">
        <v>662</v>
      </c>
      <c r="C62" s="70">
        <v>2012</v>
      </c>
    </row>
    <row r="63" spans="1:3" x14ac:dyDescent="0.2">
      <c r="A63" s="329" t="s">
        <v>405</v>
      </c>
      <c r="B63" s="269" t="s">
        <v>662</v>
      </c>
      <c r="C63" s="70">
        <v>2014</v>
      </c>
    </row>
    <row r="64" spans="1:3" x14ac:dyDescent="0.2">
      <c r="A64" s="270" t="s">
        <v>213</v>
      </c>
      <c r="B64" s="268" t="s">
        <v>214</v>
      </c>
      <c r="C64" s="350">
        <v>1995</v>
      </c>
    </row>
    <row r="65" spans="1:3" x14ac:dyDescent="0.2">
      <c r="A65" s="270" t="s">
        <v>215</v>
      </c>
      <c r="B65" s="268" t="s">
        <v>214</v>
      </c>
      <c r="C65" s="350">
        <v>1995</v>
      </c>
    </row>
    <row r="66" spans="1:3" x14ac:dyDescent="0.2">
      <c r="A66" s="267" t="s">
        <v>336</v>
      </c>
      <c r="B66" s="269" t="s">
        <v>337</v>
      </c>
      <c r="C66" s="70">
        <v>2011</v>
      </c>
    </row>
    <row r="67" spans="1:3" x14ac:dyDescent="0.2">
      <c r="A67" s="267" t="s">
        <v>282</v>
      </c>
      <c r="B67" s="269" t="s">
        <v>338</v>
      </c>
      <c r="C67" s="70">
        <v>1982</v>
      </c>
    </row>
    <row r="68" spans="1:3" x14ac:dyDescent="0.2">
      <c r="A68" s="267" t="s">
        <v>444</v>
      </c>
      <c r="B68" s="269" t="s">
        <v>338</v>
      </c>
      <c r="C68" s="70">
        <v>2016</v>
      </c>
    </row>
    <row r="69" spans="1:3" x14ac:dyDescent="0.2">
      <c r="A69" s="329" t="s">
        <v>283</v>
      </c>
      <c r="B69" s="269" t="s">
        <v>338</v>
      </c>
      <c r="C69" s="70">
        <v>1975</v>
      </c>
    </row>
    <row r="70" spans="1:3" x14ac:dyDescent="0.2">
      <c r="A70" s="267" t="s">
        <v>216</v>
      </c>
      <c r="B70" s="269" t="s">
        <v>217</v>
      </c>
      <c r="C70" s="70">
        <v>2000</v>
      </c>
    </row>
    <row r="71" spans="1:3" x14ac:dyDescent="0.2">
      <c r="A71" s="267" t="s">
        <v>218</v>
      </c>
      <c r="B71" s="269" t="s">
        <v>217</v>
      </c>
      <c r="C71" s="70">
        <v>2007</v>
      </c>
    </row>
    <row r="72" spans="1:3" x14ac:dyDescent="0.2">
      <c r="A72" s="267" t="s">
        <v>219</v>
      </c>
      <c r="B72" s="269" t="s">
        <v>220</v>
      </c>
      <c r="C72" s="70">
        <v>1994</v>
      </c>
    </row>
    <row r="73" spans="1:3" x14ac:dyDescent="0.2">
      <c r="A73" s="267" t="s">
        <v>221</v>
      </c>
      <c r="B73" s="269" t="s">
        <v>222</v>
      </c>
      <c r="C73" s="70">
        <v>1984</v>
      </c>
    </row>
    <row r="74" spans="1:3" x14ac:dyDescent="0.2">
      <c r="A74" s="267" t="s">
        <v>223</v>
      </c>
      <c r="B74" s="269" t="s">
        <v>222</v>
      </c>
      <c r="C74" s="70">
        <v>1986</v>
      </c>
    </row>
    <row r="75" spans="1:3" x14ac:dyDescent="0.2">
      <c r="A75" s="267" t="s">
        <v>663</v>
      </c>
      <c r="B75" s="269" t="s">
        <v>222</v>
      </c>
      <c r="C75" s="70">
        <v>1985</v>
      </c>
    </row>
    <row r="76" spans="1:3" x14ac:dyDescent="0.2">
      <c r="A76" s="267" t="s">
        <v>664</v>
      </c>
      <c r="B76" s="269" t="s">
        <v>222</v>
      </c>
      <c r="C76" s="70">
        <v>2001</v>
      </c>
    </row>
    <row r="77" spans="1:3" x14ac:dyDescent="0.2">
      <c r="A77" s="267" t="s">
        <v>224</v>
      </c>
      <c r="B77" s="269" t="s">
        <v>222</v>
      </c>
      <c r="C77" s="70">
        <v>2001</v>
      </c>
    </row>
    <row r="78" spans="1:3" x14ac:dyDescent="0.2">
      <c r="A78" s="329" t="s">
        <v>334</v>
      </c>
      <c r="B78" s="269" t="s">
        <v>222</v>
      </c>
      <c r="C78" s="70">
        <v>2012</v>
      </c>
    </row>
    <row r="79" spans="1:3" x14ac:dyDescent="0.2">
      <c r="A79" s="267" t="s">
        <v>225</v>
      </c>
      <c r="B79" s="269" t="s">
        <v>222</v>
      </c>
      <c r="C79" s="70">
        <v>1982</v>
      </c>
    </row>
    <row r="80" spans="1:3" x14ac:dyDescent="0.2">
      <c r="A80" s="267" t="s">
        <v>226</v>
      </c>
      <c r="B80" s="269" t="s">
        <v>222</v>
      </c>
      <c r="C80" s="70">
        <v>1998</v>
      </c>
    </row>
    <row r="81" spans="1:3" x14ac:dyDescent="0.2">
      <c r="A81" s="329" t="s">
        <v>398</v>
      </c>
      <c r="B81" s="269" t="s">
        <v>222</v>
      </c>
      <c r="C81" s="70">
        <v>2015</v>
      </c>
    </row>
    <row r="82" spans="1:3" x14ac:dyDescent="0.2">
      <c r="A82" s="329" t="s">
        <v>399</v>
      </c>
      <c r="B82" s="269" t="s">
        <v>222</v>
      </c>
      <c r="C82" s="70">
        <v>2015</v>
      </c>
    </row>
    <row r="83" spans="1:3" x14ac:dyDescent="0.2">
      <c r="A83" s="267" t="s">
        <v>227</v>
      </c>
      <c r="B83" s="269" t="s">
        <v>228</v>
      </c>
      <c r="C83" s="70">
        <v>1990</v>
      </c>
    </row>
    <row r="84" spans="1:3" x14ac:dyDescent="0.2">
      <c r="A84" s="267" t="s">
        <v>229</v>
      </c>
      <c r="B84" s="269" t="s">
        <v>228</v>
      </c>
      <c r="C84" s="70">
        <v>1991</v>
      </c>
    </row>
    <row r="85" spans="1:3" x14ac:dyDescent="0.2">
      <c r="A85" s="267" t="s">
        <v>230</v>
      </c>
      <c r="B85" s="269" t="s">
        <v>228</v>
      </c>
      <c r="C85" s="70">
        <v>1994</v>
      </c>
    </row>
    <row r="86" spans="1:3" x14ac:dyDescent="0.2">
      <c r="A86" s="267" t="s">
        <v>231</v>
      </c>
      <c r="B86" s="269" t="s">
        <v>228</v>
      </c>
      <c r="C86" s="70">
        <v>1994</v>
      </c>
    </row>
    <row r="87" spans="1:3" x14ac:dyDescent="0.2">
      <c r="A87" s="329" t="s">
        <v>357</v>
      </c>
      <c r="B87" s="269" t="s">
        <v>228</v>
      </c>
      <c r="C87" s="70">
        <v>2002</v>
      </c>
    </row>
    <row r="88" spans="1:3" x14ac:dyDescent="0.2">
      <c r="A88" s="267" t="s">
        <v>305</v>
      </c>
      <c r="B88" s="269" t="s">
        <v>228</v>
      </c>
      <c r="C88" s="70">
        <v>2009</v>
      </c>
    </row>
    <row r="89" spans="1:3" x14ac:dyDescent="0.2">
      <c r="A89" s="267" t="s">
        <v>565</v>
      </c>
      <c r="B89" s="269" t="s">
        <v>228</v>
      </c>
      <c r="C89" s="70">
        <v>2016</v>
      </c>
    </row>
    <row r="90" spans="1:3" x14ac:dyDescent="0.2">
      <c r="A90" s="267" t="s">
        <v>232</v>
      </c>
      <c r="B90" s="269" t="s">
        <v>228</v>
      </c>
      <c r="C90" s="70">
        <v>1985</v>
      </c>
    </row>
    <row r="91" spans="1:3" x14ac:dyDescent="0.2">
      <c r="A91" s="267" t="s">
        <v>233</v>
      </c>
      <c r="B91" s="269" t="s">
        <v>228</v>
      </c>
      <c r="C91" s="70">
        <v>1985</v>
      </c>
    </row>
    <row r="92" spans="1:3" x14ac:dyDescent="0.2">
      <c r="A92" s="267" t="s">
        <v>234</v>
      </c>
      <c r="B92" s="269" t="s">
        <v>228</v>
      </c>
      <c r="C92" s="70">
        <v>1987</v>
      </c>
    </row>
    <row r="93" spans="1:3" x14ac:dyDescent="0.2">
      <c r="A93" s="267" t="s">
        <v>235</v>
      </c>
      <c r="B93" s="269" t="s">
        <v>228</v>
      </c>
      <c r="C93" s="70">
        <v>1988</v>
      </c>
    </row>
    <row r="94" spans="1:3" x14ac:dyDescent="0.2">
      <c r="A94" s="267" t="s">
        <v>236</v>
      </c>
      <c r="B94" s="269" t="s">
        <v>228</v>
      </c>
      <c r="C94" s="70">
        <v>1989</v>
      </c>
    </row>
    <row r="95" spans="1:3" x14ac:dyDescent="0.2">
      <c r="A95" s="267" t="s">
        <v>237</v>
      </c>
      <c r="B95" s="269" t="s">
        <v>238</v>
      </c>
      <c r="C95" s="70">
        <v>1984</v>
      </c>
    </row>
    <row r="96" spans="1:3" x14ac:dyDescent="0.2">
      <c r="A96" s="267" t="s">
        <v>239</v>
      </c>
      <c r="B96" s="269" t="s">
        <v>238</v>
      </c>
      <c r="C96" s="70">
        <v>1986</v>
      </c>
    </row>
    <row r="97" spans="1:3" x14ac:dyDescent="0.2">
      <c r="A97" s="267" t="s">
        <v>240</v>
      </c>
      <c r="B97" s="269" t="s">
        <v>241</v>
      </c>
      <c r="C97" s="70">
        <v>1997</v>
      </c>
    </row>
    <row r="98" spans="1:3" x14ac:dyDescent="0.2">
      <c r="A98" s="267" t="s">
        <v>242</v>
      </c>
      <c r="B98" s="269" t="s">
        <v>243</v>
      </c>
      <c r="C98" s="70">
        <v>1999</v>
      </c>
    </row>
    <row r="99" spans="1:3" x14ac:dyDescent="0.2">
      <c r="A99" s="267" t="s">
        <v>244</v>
      </c>
      <c r="B99" s="269" t="s">
        <v>245</v>
      </c>
      <c r="C99" s="70">
        <v>1991</v>
      </c>
    </row>
    <row r="100" spans="1:3" x14ac:dyDescent="0.2">
      <c r="A100" s="267" t="s">
        <v>306</v>
      </c>
      <c r="B100" s="269" t="s">
        <v>307</v>
      </c>
      <c r="C100" s="70">
        <v>2010</v>
      </c>
    </row>
    <row r="101" spans="1:3" x14ac:dyDescent="0.2">
      <c r="A101" s="267" t="s">
        <v>246</v>
      </c>
      <c r="B101" s="269" t="s">
        <v>247</v>
      </c>
      <c r="C101" s="70">
        <v>2009</v>
      </c>
    </row>
    <row r="102" spans="1:3" x14ac:dyDescent="0.2">
      <c r="A102" s="267" t="s">
        <v>248</v>
      </c>
      <c r="B102" s="269" t="s">
        <v>249</v>
      </c>
      <c r="C102" s="70">
        <v>1983</v>
      </c>
    </row>
    <row r="103" spans="1:3" x14ac:dyDescent="0.2">
      <c r="A103" s="267" t="s">
        <v>666</v>
      </c>
      <c r="B103" s="269" t="s">
        <v>250</v>
      </c>
      <c r="C103" s="70">
        <v>1982</v>
      </c>
    </row>
    <row r="104" spans="1:3" x14ac:dyDescent="0.2">
      <c r="A104" s="267" t="s">
        <v>665</v>
      </c>
      <c r="B104" s="269" t="s">
        <v>250</v>
      </c>
      <c r="C104" s="70">
        <v>1983</v>
      </c>
    </row>
    <row r="105" spans="1:3" x14ac:dyDescent="0.2">
      <c r="A105" s="267" t="s">
        <v>667</v>
      </c>
      <c r="B105" s="269" t="s">
        <v>250</v>
      </c>
      <c r="C105" s="70">
        <v>1981</v>
      </c>
    </row>
    <row r="106" spans="1:3" x14ac:dyDescent="0.2">
      <c r="A106" s="267" t="s">
        <v>668</v>
      </c>
      <c r="B106" s="269" t="s">
        <v>250</v>
      </c>
      <c r="C106" s="70">
        <v>1982</v>
      </c>
    </row>
    <row r="107" spans="1:3" x14ac:dyDescent="0.2">
      <c r="A107" s="267" t="s">
        <v>669</v>
      </c>
      <c r="B107" s="269" t="s">
        <v>250</v>
      </c>
      <c r="C107" s="70">
        <v>1985</v>
      </c>
    </row>
    <row r="108" spans="1:3" x14ac:dyDescent="0.2">
      <c r="A108" s="267" t="s">
        <v>670</v>
      </c>
      <c r="B108" s="269" t="s">
        <v>250</v>
      </c>
      <c r="C108" s="70">
        <v>1986</v>
      </c>
    </row>
    <row r="109" spans="1:3" x14ac:dyDescent="0.2">
      <c r="A109" s="267" t="s">
        <v>280</v>
      </c>
      <c r="B109" s="269" t="s">
        <v>339</v>
      </c>
      <c r="C109" s="70">
        <v>2008</v>
      </c>
    </row>
    <row r="110" spans="1:3" x14ac:dyDescent="0.2">
      <c r="A110" s="267" t="s">
        <v>251</v>
      </c>
      <c r="B110" s="269" t="s">
        <v>252</v>
      </c>
      <c r="C110" s="70">
        <v>1992</v>
      </c>
    </row>
    <row r="111" spans="1:3" x14ac:dyDescent="0.2">
      <c r="A111" s="267" t="s">
        <v>253</v>
      </c>
      <c r="B111" s="269" t="s">
        <v>252</v>
      </c>
      <c r="C111" s="70">
        <v>1993</v>
      </c>
    </row>
    <row r="112" spans="1:3" x14ac:dyDescent="0.2">
      <c r="A112" s="267" t="s">
        <v>254</v>
      </c>
      <c r="B112" s="269" t="s">
        <v>252</v>
      </c>
      <c r="C112" s="70">
        <v>1996</v>
      </c>
    </row>
    <row r="113" spans="1:3" x14ac:dyDescent="0.2">
      <c r="A113" s="267" t="s">
        <v>255</v>
      </c>
      <c r="B113" s="269" t="s">
        <v>256</v>
      </c>
      <c r="C113" s="70">
        <v>1984</v>
      </c>
    </row>
    <row r="114" spans="1:3" x14ac:dyDescent="0.2">
      <c r="A114" s="267" t="s">
        <v>400</v>
      </c>
      <c r="B114" s="269" t="s">
        <v>257</v>
      </c>
      <c r="C114" s="70">
        <v>2006</v>
      </c>
    </row>
    <row r="115" spans="1:3" x14ac:dyDescent="0.2">
      <c r="A115" s="267" t="s">
        <v>258</v>
      </c>
      <c r="B115" s="269" t="s">
        <v>257</v>
      </c>
      <c r="C115" s="70">
        <v>2002</v>
      </c>
    </row>
    <row r="116" spans="1:3" x14ac:dyDescent="0.2">
      <c r="A116" s="267" t="s">
        <v>259</v>
      </c>
      <c r="B116" s="269" t="s">
        <v>257</v>
      </c>
      <c r="C116" s="70">
        <v>2003</v>
      </c>
    </row>
    <row r="117" spans="1:3" x14ac:dyDescent="0.2">
      <c r="A117" s="267" t="s">
        <v>445</v>
      </c>
      <c r="B117" s="269" t="s">
        <v>257</v>
      </c>
      <c r="C117" s="70">
        <v>2013</v>
      </c>
    </row>
    <row r="118" spans="1:3" s="43" customFormat="1" x14ac:dyDescent="0.2">
      <c r="A118" s="459" t="s">
        <v>402</v>
      </c>
      <c r="B118" s="460" t="s">
        <v>401</v>
      </c>
      <c r="C118" s="461">
        <v>2014</v>
      </c>
    </row>
    <row r="119" spans="1:3" x14ac:dyDescent="0.2">
      <c r="A119" s="267" t="s">
        <v>403</v>
      </c>
      <c r="B119" s="269" t="s">
        <v>401</v>
      </c>
      <c r="C119" s="70">
        <v>2014</v>
      </c>
    </row>
    <row r="120" spans="1:3" x14ac:dyDescent="0.2">
      <c r="A120" s="267" t="s">
        <v>566</v>
      </c>
      <c r="B120" s="269" t="s">
        <v>401</v>
      </c>
      <c r="C120" s="70">
        <v>2017</v>
      </c>
    </row>
    <row r="121" spans="1:3" x14ac:dyDescent="0.2">
      <c r="A121" s="267" t="s">
        <v>260</v>
      </c>
      <c r="B121" s="269" t="s">
        <v>261</v>
      </c>
      <c r="C121" s="70">
        <v>2008</v>
      </c>
    </row>
    <row r="122" spans="1:3" x14ac:dyDescent="0.2">
      <c r="A122" s="267" t="s">
        <v>262</v>
      </c>
      <c r="B122" s="269" t="s">
        <v>263</v>
      </c>
      <c r="C122" s="70">
        <v>1982</v>
      </c>
    </row>
    <row r="123" spans="1:3" x14ac:dyDescent="0.2">
      <c r="A123" s="267" t="s">
        <v>340</v>
      </c>
      <c r="B123" s="269" t="s">
        <v>263</v>
      </c>
      <c r="C123" s="70">
        <v>1987</v>
      </c>
    </row>
    <row r="124" spans="1:3" x14ac:dyDescent="0.2">
      <c r="A124" s="267" t="s">
        <v>264</v>
      </c>
      <c r="B124" s="269" t="s">
        <v>265</v>
      </c>
      <c r="C124" s="70">
        <v>1994</v>
      </c>
    </row>
    <row r="125" spans="1:3" x14ac:dyDescent="0.2">
      <c r="A125" s="267" t="s">
        <v>266</v>
      </c>
      <c r="B125" s="269" t="s">
        <v>265</v>
      </c>
      <c r="C125" s="70">
        <v>1998</v>
      </c>
    </row>
    <row r="126" spans="1:3" x14ac:dyDescent="0.2">
      <c r="A126" s="267" t="s">
        <v>267</v>
      </c>
      <c r="B126" s="269" t="s">
        <v>265</v>
      </c>
      <c r="C126" s="70">
        <v>1998</v>
      </c>
    </row>
    <row r="127" spans="1:3" x14ac:dyDescent="0.2">
      <c r="A127" s="267" t="s">
        <v>268</v>
      </c>
      <c r="B127" s="269" t="s">
        <v>265</v>
      </c>
      <c r="C127" s="70">
        <v>1995</v>
      </c>
    </row>
    <row r="128" spans="1:3" x14ac:dyDescent="0.2">
      <c r="A128" s="267" t="s">
        <v>269</v>
      </c>
      <c r="B128" s="269" t="s">
        <v>270</v>
      </c>
      <c r="C128" s="70">
        <v>1994</v>
      </c>
    </row>
    <row r="129" spans="1:3" x14ac:dyDescent="0.2">
      <c r="A129" s="267" t="s">
        <v>271</v>
      </c>
      <c r="B129" s="269" t="s">
        <v>270</v>
      </c>
      <c r="C129" s="70">
        <v>2009</v>
      </c>
    </row>
    <row r="130" spans="1:3" x14ac:dyDescent="0.2">
      <c r="A130" s="270" t="s">
        <v>272</v>
      </c>
      <c r="B130" s="269" t="s">
        <v>273</v>
      </c>
      <c r="C130" s="70">
        <v>1991</v>
      </c>
    </row>
    <row r="131" spans="1:3" x14ac:dyDescent="0.2">
      <c r="A131" s="349" t="s">
        <v>390</v>
      </c>
      <c r="B131" s="269" t="s">
        <v>273</v>
      </c>
      <c r="C131" s="70">
        <v>2014</v>
      </c>
    </row>
    <row r="132" spans="1:3" x14ac:dyDescent="0.2">
      <c r="A132" s="267" t="s">
        <v>274</v>
      </c>
      <c r="B132" s="269" t="s">
        <v>275</v>
      </c>
      <c r="C132" s="70">
        <v>1990</v>
      </c>
    </row>
    <row r="133" spans="1:3" x14ac:dyDescent="0.2">
      <c r="A133" s="267" t="s">
        <v>276</v>
      </c>
      <c r="B133" s="269" t="s">
        <v>275</v>
      </c>
      <c r="C133" s="70">
        <v>1996</v>
      </c>
    </row>
    <row r="134" spans="1:3" x14ac:dyDescent="0.2">
      <c r="A134" s="267" t="s">
        <v>277</v>
      </c>
      <c r="B134" s="269" t="s">
        <v>275</v>
      </c>
      <c r="C134" s="70">
        <v>1997</v>
      </c>
    </row>
    <row r="135" spans="1:3" x14ac:dyDescent="0.2">
      <c r="A135" s="267" t="s">
        <v>278</v>
      </c>
      <c r="B135" s="269" t="s">
        <v>275</v>
      </c>
      <c r="C135" s="70">
        <v>1999</v>
      </c>
    </row>
    <row r="136" spans="1:3" x14ac:dyDescent="0.2">
      <c r="A136" s="267" t="s">
        <v>335</v>
      </c>
      <c r="B136" s="269" t="s">
        <v>671</v>
      </c>
      <c r="C136" s="70">
        <v>2012</v>
      </c>
    </row>
    <row r="137" spans="1:3" x14ac:dyDescent="0.2">
      <c r="A137" s="267" t="s">
        <v>404</v>
      </c>
      <c r="B137" s="269" t="s">
        <v>279</v>
      </c>
      <c r="C137" s="70">
        <v>2013</v>
      </c>
    </row>
    <row r="138" spans="1:3" x14ac:dyDescent="0.2">
      <c r="A138" s="270" t="s">
        <v>672</v>
      </c>
      <c r="B138" s="269" t="s">
        <v>279</v>
      </c>
      <c r="C138" s="70">
        <v>1985</v>
      </c>
    </row>
    <row r="139" spans="1:3" x14ac:dyDescent="0.2">
      <c r="A139" s="270" t="s">
        <v>308</v>
      </c>
      <c r="B139" s="269" t="s">
        <v>279</v>
      </c>
      <c r="C139" s="70">
        <v>2009</v>
      </c>
    </row>
    <row r="140" spans="1:3" ht="13.5" thickBot="1" x14ac:dyDescent="0.25">
      <c r="A140" s="270" t="s">
        <v>673</v>
      </c>
      <c r="B140" s="501" t="s">
        <v>279</v>
      </c>
      <c r="C140" s="70">
        <v>1985</v>
      </c>
    </row>
    <row r="141" spans="1:3" s="48" customFormat="1" ht="33.75" customHeight="1" x14ac:dyDescent="0.2">
      <c r="A141" s="237" t="s">
        <v>286</v>
      </c>
      <c r="B141" s="354" t="s">
        <v>288</v>
      </c>
      <c r="C141" s="356" t="s">
        <v>762</v>
      </c>
    </row>
    <row r="142" spans="1:3" s="48" customFormat="1" x14ac:dyDescent="0.2">
      <c r="A142" s="389" t="s">
        <v>453</v>
      </c>
      <c r="B142" s="390" t="s">
        <v>429</v>
      </c>
      <c r="C142" s="500">
        <v>2015</v>
      </c>
    </row>
    <row r="143" spans="1:3" s="48" customFormat="1" x14ac:dyDescent="0.2">
      <c r="A143" s="389" t="s">
        <v>567</v>
      </c>
      <c r="B143" s="390"/>
      <c r="C143" s="500">
        <v>2007</v>
      </c>
    </row>
    <row r="144" spans="1:3" x14ac:dyDescent="0.2">
      <c r="A144" s="329" t="s">
        <v>281</v>
      </c>
      <c r="B144" s="271" t="s">
        <v>416</v>
      </c>
      <c r="C144" s="70">
        <v>2009</v>
      </c>
    </row>
    <row r="145" spans="1:3" x14ac:dyDescent="0.2">
      <c r="A145" s="329" t="s">
        <v>446</v>
      </c>
      <c r="B145" s="271" t="s">
        <v>391</v>
      </c>
      <c r="C145" s="70">
        <v>1997</v>
      </c>
    </row>
    <row r="146" spans="1:3" x14ac:dyDescent="0.2">
      <c r="A146" s="329" t="s">
        <v>341</v>
      </c>
      <c r="B146" s="271" t="s">
        <v>391</v>
      </c>
      <c r="C146" s="70">
        <v>2011</v>
      </c>
    </row>
    <row r="147" spans="1:3" x14ac:dyDescent="0.2">
      <c r="A147" s="329" t="s">
        <v>406</v>
      </c>
      <c r="B147" s="271" t="s">
        <v>391</v>
      </c>
      <c r="C147" s="70">
        <v>2014</v>
      </c>
    </row>
    <row r="148" spans="1:3" x14ac:dyDescent="0.2">
      <c r="A148" s="329" t="s">
        <v>407</v>
      </c>
      <c r="B148" s="271" t="s">
        <v>391</v>
      </c>
      <c r="C148" s="70">
        <v>2013</v>
      </c>
    </row>
    <row r="149" spans="1:3" x14ac:dyDescent="0.2">
      <c r="A149" s="329" t="s">
        <v>447</v>
      </c>
      <c r="B149" s="271" t="s">
        <v>391</v>
      </c>
      <c r="C149" s="70">
        <v>2014</v>
      </c>
    </row>
    <row r="150" spans="1:3" x14ac:dyDescent="0.2">
      <c r="A150" s="329" t="s">
        <v>448</v>
      </c>
      <c r="B150" s="271" t="s">
        <v>391</v>
      </c>
      <c r="C150" s="70">
        <v>2016</v>
      </c>
    </row>
    <row r="151" spans="1:3" x14ac:dyDescent="0.2">
      <c r="A151" s="329" t="s">
        <v>449</v>
      </c>
      <c r="B151" s="271" t="s">
        <v>391</v>
      </c>
      <c r="C151" s="70">
        <v>2016</v>
      </c>
    </row>
    <row r="152" spans="1:3" x14ac:dyDescent="0.2">
      <c r="A152" s="329" t="s">
        <v>450</v>
      </c>
      <c r="B152" s="271" t="s">
        <v>391</v>
      </c>
      <c r="C152" s="70">
        <v>2016</v>
      </c>
    </row>
    <row r="153" spans="1:3" x14ac:dyDescent="0.2">
      <c r="A153" s="329" t="s">
        <v>434</v>
      </c>
      <c r="B153" s="271" t="s">
        <v>391</v>
      </c>
      <c r="C153" s="70">
        <v>2016</v>
      </c>
    </row>
    <row r="154" spans="1:3" x14ac:dyDescent="0.2">
      <c r="A154" s="329" t="s">
        <v>451</v>
      </c>
      <c r="B154" s="271" t="s">
        <v>391</v>
      </c>
      <c r="C154" s="70">
        <v>2016</v>
      </c>
    </row>
    <row r="155" spans="1:3" x14ac:dyDescent="0.2">
      <c r="A155" s="349" t="s">
        <v>452</v>
      </c>
      <c r="B155" s="462" t="s">
        <v>555</v>
      </c>
      <c r="C155" s="350">
        <v>2014</v>
      </c>
    </row>
    <row r="156" spans="1:3" x14ac:dyDescent="0.2">
      <c r="A156" s="267" t="s">
        <v>311</v>
      </c>
      <c r="B156" s="271" t="s">
        <v>342</v>
      </c>
      <c r="C156" s="70">
        <v>2009</v>
      </c>
    </row>
    <row r="157" spans="1:3" x14ac:dyDescent="0.2">
      <c r="A157" s="329" t="s">
        <v>408</v>
      </c>
      <c r="B157" s="272" t="s">
        <v>409</v>
      </c>
      <c r="C157" s="70">
        <v>1983</v>
      </c>
    </row>
    <row r="158" spans="1:3" x14ac:dyDescent="0.2">
      <c r="A158" s="329" t="s">
        <v>570</v>
      </c>
      <c r="B158" s="271" t="s">
        <v>556</v>
      </c>
      <c r="C158" s="70">
        <v>2012</v>
      </c>
    </row>
    <row r="159" spans="1:3" x14ac:dyDescent="0.2">
      <c r="A159" s="329" t="s">
        <v>405</v>
      </c>
      <c r="B159" s="271" t="s">
        <v>556</v>
      </c>
      <c r="C159" s="70">
        <v>2014</v>
      </c>
    </row>
    <row r="160" spans="1:3" ht="13.5" thickBot="1" x14ac:dyDescent="0.25">
      <c r="A160" s="337" t="s">
        <v>478</v>
      </c>
      <c r="B160" s="273" t="s">
        <v>410</v>
      </c>
      <c r="C160" s="274">
        <v>2014</v>
      </c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4"/>
  <sheetViews>
    <sheetView workbookViewId="0">
      <selection sqref="A1:G1"/>
    </sheetView>
  </sheetViews>
  <sheetFormatPr baseColWidth="10" defaultColWidth="11.42578125" defaultRowHeight="12.75" x14ac:dyDescent="0.2"/>
  <cols>
    <col min="1" max="1" width="20.7109375" style="17" bestFit="1" customWidth="1"/>
    <col min="2" max="2" width="20.5703125" style="17" customWidth="1"/>
    <col min="3" max="3" width="33" style="17" customWidth="1"/>
    <col min="4" max="4" width="27.85546875" style="17" customWidth="1"/>
    <col min="5" max="5" width="23.42578125" style="17" customWidth="1"/>
    <col min="6" max="16384" width="11.42578125" style="17"/>
  </cols>
  <sheetData>
    <row r="1" spans="1:7" ht="57.75" customHeight="1" thickBot="1" x14ac:dyDescent="0.25">
      <c r="A1" s="526" t="s">
        <v>146</v>
      </c>
      <c r="B1" s="527"/>
      <c r="C1" s="527"/>
      <c r="D1" s="527"/>
      <c r="E1" s="527"/>
      <c r="F1" s="527"/>
      <c r="G1" s="528"/>
    </row>
    <row r="2" spans="1:7" ht="15.75" customHeight="1" x14ac:dyDescent="0.2"/>
    <row r="4" spans="1:7" ht="13.5" thickBot="1" x14ac:dyDescent="0.25"/>
    <row r="5" spans="1:7" ht="51.75" thickBot="1" x14ac:dyDescent="0.25">
      <c r="A5" s="229" t="s">
        <v>103</v>
      </c>
      <c r="B5" s="227" t="s">
        <v>104</v>
      </c>
      <c r="C5" s="227" t="s">
        <v>105</v>
      </c>
      <c r="D5" s="227" t="s">
        <v>106</v>
      </c>
      <c r="E5" s="228" t="s">
        <v>107</v>
      </c>
    </row>
    <row r="6" spans="1:7" ht="15" x14ac:dyDescent="0.25">
      <c r="A6" s="230" t="s">
        <v>579</v>
      </c>
      <c r="B6" s="223">
        <v>0</v>
      </c>
      <c r="C6" s="224">
        <v>1.24</v>
      </c>
      <c r="D6" s="224">
        <v>0</v>
      </c>
      <c r="E6" s="231">
        <v>79.25</v>
      </c>
      <c r="G6" s="348"/>
    </row>
    <row r="7" spans="1:7" ht="15" x14ac:dyDescent="0.25">
      <c r="A7" s="230" t="s">
        <v>675</v>
      </c>
      <c r="B7" s="225">
        <v>55.7</v>
      </c>
      <c r="C7" s="226">
        <v>0</v>
      </c>
      <c r="D7" s="226">
        <v>63.7</v>
      </c>
      <c r="E7" s="232">
        <v>0</v>
      </c>
      <c r="G7" s="348"/>
    </row>
    <row r="8" spans="1:7" ht="15" x14ac:dyDescent="0.25">
      <c r="A8" s="230" t="s">
        <v>26</v>
      </c>
      <c r="B8" s="225">
        <v>3</v>
      </c>
      <c r="C8" s="226">
        <v>2.5</v>
      </c>
      <c r="D8" s="226">
        <v>1.1000000000000001</v>
      </c>
      <c r="E8" s="232">
        <v>13.5</v>
      </c>
      <c r="G8" s="348"/>
    </row>
    <row r="9" spans="1:7" ht="15" x14ac:dyDescent="0.25">
      <c r="A9" s="230" t="s">
        <v>27</v>
      </c>
      <c r="B9" s="225">
        <v>109.5</v>
      </c>
      <c r="C9" s="226">
        <v>0</v>
      </c>
      <c r="D9" s="226">
        <v>10.46</v>
      </c>
      <c r="E9" s="232">
        <v>11.69</v>
      </c>
      <c r="G9" s="348"/>
    </row>
    <row r="10" spans="1:7" ht="15" x14ac:dyDescent="0.25">
      <c r="A10" s="230" t="s">
        <v>301</v>
      </c>
      <c r="B10" s="225">
        <v>0.44</v>
      </c>
      <c r="C10" s="226">
        <v>0</v>
      </c>
      <c r="D10" s="226">
        <v>0</v>
      </c>
      <c r="E10" s="232">
        <v>1.88</v>
      </c>
      <c r="G10" s="348"/>
    </row>
    <row r="11" spans="1:7" ht="15" x14ac:dyDescent="0.25">
      <c r="A11" s="233" t="s">
        <v>28</v>
      </c>
      <c r="B11" s="225">
        <v>263.2</v>
      </c>
      <c r="C11" s="226">
        <v>0</v>
      </c>
      <c r="D11" s="226">
        <v>10.84</v>
      </c>
      <c r="E11" s="232">
        <v>0</v>
      </c>
      <c r="G11" s="348"/>
    </row>
    <row r="12" spans="1:7" ht="15" x14ac:dyDescent="0.25">
      <c r="A12" s="233" t="s">
        <v>676</v>
      </c>
      <c r="B12" s="225">
        <v>20.2</v>
      </c>
      <c r="C12" s="226">
        <v>0</v>
      </c>
      <c r="D12" s="226">
        <v>6.1</v>
      </c>
      <c r="E12" s="232">
        <v>0</v>
      </c>
      <c r="G12" s="348"/>
    </row>
    <row r="13" spans="1:7" ht="15" x14ac:dyDescent="0.25">
      <c r="A13" s="230" t="s">
        <v>29</v>
      </c>
      <c r="B13" s="225">
        <v>2.7</v>
      </c>
      <c r="C13" s="226">
        <v>0</v>
      </c>
      <c r="D13" s="226">
        <v>0</v>
      </c>
      <c r="E13" s="232">
        <v>0</v>
      </c>
      <c r="G13" s="348"/>
    </row>
    <row r="14" spans="1:7" ht="15" x14ac:dyDescent="0.25">
      <c r="A14" s="230" t="s">
        <v>30</v>
      </c>
      <c r="B14" s="225">
        <v>157.80000000000001</v>
      </c>
      <c r="C14" s="226">
        <v>12.5</v>
      </c>
      <c r="D14" s="226">
        <v>15.9</v>
      </c>
      <c r="E14" s="232">
        <v>4.8</v>
      </c>
      <c r="G14" s="348"/>
    </row>
    <row r="15" spans="1:7" ht="15" x14ac:dyDescent="0.25">
      <c r="A15" s="230" t="s">
        <v>677</v>
      </c>
      <c r="B15" s="225">
        <v>5.7</v>
      </c>
      <c r="C15" s="226">
        <v>0</v>
      </c>
      <c r="D15" s="226">
        <v>0.18</v>
      </c>
      <c r="E15" s="232">
        <v>0</v>
      </c>
      <c r="G15" s="348"/>
    </row>
    <row r="16" spans="1:7" ht="15" x14ac:dyDescent="0.25">
      <c r="A16" s="230" t="s">
        <v>437</v>
      </c>
      <c r="B16" s="225">
        <v>6.59</v>
      </c>
      <c r="C16" s="226">
        <v>0</v>
      </c>
      <c r="D16" s="226">
        <v>1.25</v>
      </c>
      <c r="E16" s="232">
        <v>0.62</v>
      </c>
      <c r="G16" s="348"/>
    </row>
    <row r="17" spans="1:7" ht="15" x14ac:dyDescent="0.25">
      <c r="A17" s="230" t="s">
        <v>329</v>
      </c>
      <c r="B17" s="225">
        <v>7.46</v>
      </c>
      <c r="C17" s="226">
        <v>0</v>
      </c>
      <c r="D17" s="226">
        <v>0.6</v>
      </c>
      <c r="E17" s="232">
        <v>0</v>
      </c>
      <c r="G17" s="348"/>
    </row>
    <row r="18" spans="1:7" ht="15" x14ac:dyDescent="0.25">
      <c r="A18" s="230" t="s">
        <v>678</v>
      </c>
      <c r="B18" s="225">
        <v>4.5</v>
      </c>
      <c r="C18" s="226">
        <v>0</v>
      </c>
      <c r="D18" s="226">
        <v>10.8</v>
      </c>
      <c r="E18" s="232">
        <v>0</v>
      </c>
      <c r="G18" s="348"/>
    </row>
    <row r="19" spans="1:7" ht="15" x14ac:dyDescent="0.25">
      <c r="A19" s="230" t="s">
        <v>31</v>
      </c>
      <c r="B19" s="225">
        <v>224.4</v>
      </c>
      <c r="C19" s="226">
        <v>0</v>
      </c>
      <c r="D19" s="226">
        <v>11.77</v>
      </c>
      <c r="E19" s="232">
        <v>0</v>
      </c>
      <c r="G19" s="348"/>
    </row>
    <row r="20" spans="1:7" ht="15" x14ac:dyDescent="0.25">
      <c r="A20" s="230" t="s">
        <v>679</v>
      </c>
      <c r="B20" s="225">
        <v>0</v>
      </c>
      <c r="C20" s="226">
        <v>0</v>
      </c>
      <c r="D20" s="226">
        <v>0</v>
      </c>
      <c r="E20" s="232">
        <v>25.45</v>
      </c>
      <c r="G20" s="348"/>
    </row>
    <row r="21" spans="1:7" ht="15" x14ac:dyDescent="0.25">
      <c r="A21" s="230" t="s">
        <v>680</v>
      </c>
      <c r="B21" s="225">
        <v>16.3</v>
      </c>
      <c r="C21" s="226">
        <v>0</v>
      </c>
      <c r="D21" s="226">
        <v>5</v>
      </c>
      <c r="E21" s="232">
        <v>0</v>
      </c>
      <c r="G21" s="348"/>
    </row>
    <row r="22" spans="1:7" ht="15" x14ac:dyDescent="0.25">
      <c r="A22" s="230" t="s">
        <v>330</v>
      </c>
      <c r="B22" s="225">
        <v>77</v>
      </c>
      <c r="C22" s="226">
        <v>0</v>
      </c>
      <c r="D22" s="226">
        <v>9.5399999999999991</v>
      </c>
      <c r="E22" s="232">
        <v>0</v>
      </c>
      <c r="G22" s="348"/>
    </row>
    <row r="23" spans="1:7" ht="15" x14ac:dyDescent="0.25">
      <c r="A23" s="230" t="s">
        <v>32</v>
      </c>
      <c r="B23" s="225">
        <v>1134.2</v>
      </c>
      <c r="C23" s="226">
        <v>0</v>
      </c>
      <c r="D23" s="226">
        <v>300.60000000000002</v>
      </c>
      <c r="E23" s="232">
        <v>0</v>
      </c>
      <c r="G23" s="348"/>
    </row>
    <row r="24" spans="1:7" ht="15" x14ac:dyDescent="0.25">
      <c r="A24" s="230" t="s">
        <v>33</v>
      </c>
      <c r="B24" s="225">
        <v>438.81</v>
      </c>
      <c r="C24" s="226">
        <v>0</v>
      </c>
      <c r="D24" s="226">
        <v>118.93</v>
      </c>
      <c r="E24" s="232">
        <v>0</v>
      </c>
      <c r="G24" s="348"/>
    </row>
    <row r="25" spans="1:7" ht="15" x14ac:dyDescent="0.25">
      <c r="A25" s="230" t="s">
        <v>34</v>
      </c>
      <c r="B25" s="225">
        <v>48.66</v>
      </c>
      <c r="C25" s="226">
        <v>0</v>
      </c>
      <c r="D25" s="226">
        <v>17.34</v>
      </c>
      <c r="E25" s="232">
        <v>0</v>
      </c>
      <c r="G25" s="348"/>
    </row>
    <row r="26" spans="1:7" ht="15" x14ac:dyDescent="0.25">
      <c r="A26" s="230" t="s">
        <v>35</v>
      </c>
      <c r="B26" s="225">
        <v>1.54</v>
      </c>
      <c r="C26" s="226">
        <v>0</v>
      </c>
      <c r="D26" s="226">
        <v>0</v>
      </c>
      <c r="E26" s="232">
        <v>0</v>
      </c>
      <c r="G26" s="348"/>
    </row>
    <row r="27" spans="1:7" ht="15" x14ac:dyDescent="0.25">
      <c r="A27" s="230" t="s">
        <v>681</v>
      </c>
      <c r="B27" s="225">
        <v>22.73</v>
      </c>
      <c r="C27" s="226">
        <v>1.03</v>
      </c>
      <c r="D27" s="226">
        <v>3.77</v>
      </c>
      <c r="E27" s="232">
        <v>3.37</v>
      </c>
      <c r="G27" s="348"/>
    </row>
    <row r="28" spans="1:7" ht="15" x14ac:dyDescent="0.25">
      <c r="A28" s="230" t="s">
        <v>394</v>
      </c>
      <c r="B28" s="225">
        <v>1.6</v>
      </c>
      <c r="C28" s="226">
        <v>0</v>
      </c>
      <c r="D28" s="226">
        <v>0</v>
      </c>
      <c r="E28" s="232">
        <v>0</v>
      </c>
      <c r="G28" s="348"/>
    </row>
    <row r="29" spans="1:7" ht="15" x14ac:dyDescent="0.25">
      <c r="A29" s="230" t="s">
        <v>36</v>
      </c>
      <c r="B29" s="225">
        <v>97.59</v>
      </c>
      <c r="C29" s="226">
        <v>3</v>
      </c>
      <c r="D29" s="226">
        <v>14.57</v>
      </c>
      <c r="E29" s="232">
        <v>17.940000000000001</v>
      </c>
      <c r="G29" s="348"/>
    </row>
    <row r="30" spans="1:7" ht="15" x14ac:dyDescent="0.25">
      <c r="A30" s="230" t="s">
        <v>348</v>
      </c>
      <c r="B30" s="225">
        <v>5.7</v>
      </c>
      <c r="C30" s="226">
        <v>0</v>
      </c>
      <c r="D30" s="226">
        <v>0.8</v>
      </c>
      <c r="E30" s="232">
        <v>0.4</v>
      </c>
      <c r="G30" s="348"/>
    </row>
    <row r="31" spans="1:7" ht="15" x14ac:dyDescent="0.25">
      <c r="A31" s="230" t="s">
        <v>682</v>
      </c>
      <c r="B31" s="225">
        <v>0</v>
      </c>
      <c r="C31" s="226">
        <v>0</v>
      </c>
      <c r="D31" s="226">
        <v>0</v>
      </c>
      <c r="E31" s="232">
        <v>150.19999999999999</v>
      </c>
      <c r="G31" s="348"/>
    </row>
    <row r="32" spans="1:7" ht="15" x14ac:dyDescent="0.25">
      <c r="A32" s="230" t="s">
        <v>683</v>
      </c>
      <c r="B32" s="225">
        <v>26.5</v>
      </c>
      <c r="C32" s="226">
        <v>0</v>
      </c>
      <c r="D32" s="226">
        <v>5.57</v>
      </c>
      <c r="E32" s="232">
        <v>0</v>
      </c>
      <c r="G32" s="348"/>
    </row>
    <row r="33" spans="1:7" ht="15" x14ac:dyDescent="0.25">
      <c r="A33" s="230" t="s">
        <v>684</v>
      </c>
      <c r="B33" s="225">
        <v>10.5</v>
      </c>
      <c r="C33" s="226">
        <v>1.2</v>
      </c>
      <c r="D33" s="226">
        <v>1.7</v>
      </c>
      <c r="E33" s="232">
        <v>3.1</v>
      </c>
      <c r="G33" s="348"/>
    </row>
    <row r="34" spans="1:7" ht="15" x14ac:dyDescent="0.25">
      <c r="A34" s="230" t="s">
        <v>37</v>
      </c>
      <c r="B34" s="225">
        <v>7.46</v>
      </c>
      <c r="C34" s="226">
        <v>0.7</v>
      </c>
      <c r="D34" s="226">
        <v>2.04</v>
      </c>
      <c r="E34" s="232">
        <v>1</v>
      </c>
      <c r="G34" s="348"/>
    </row>
    <row r="35" spans="1:7" x14ac:dyDescent="0.2">
      <c r="A35" s="230" t="s">
        <v>349</v>
      </c>
      <c r="B35" s="225">
        <v>23.77</v>
      </c>
      <c r="C35" s="226">
        <v>11.01</v>
      </c>
      <c r="D35" s="226">
        <v>4.75</v>
      </c>
      <c r="E35" s="232">
        <v>19.8</v>
      </c>
      <c r="G35" s="352"/>
    </row>
    <row r="36" spans="1:7" ht="15" x14ac:dyDescent="0.25">
      <c r="A36" s="230" t="s">
        <v>38</v>
      </c>
      <c r="B36" s="225">
        <v>49.8</v>
      </c>
      <c r="C36" s="226">
        <v>13.07</v>
      </c>
      <c r="D36" s="226">
        <v>9.09</v>
      </c>
      <c r="E36" s="232">
        <v>53.4</v>
      </c>
      <c r="G36" s="348"/>
    </row>
    <row r="37" spans="1:7" ht="15" x14ac:dyDescent="0.25">
      <c r="A37" s="230" t="s">
        <v>685</v>
      </c>
      <c r="B37" s="225">
        <v>19.7</v>
      </c>
      <c r="C37" s="226">
        <v>0</v>
      </c>
      <c r="D37" s="226">
        <v>0</v>
      </c>
      <c r="E37" s="232">
        <v>1.2</v>
      </c>
      <c r="G37" s="348"/>
    </row>
    <row r="38" spans="1:7" ht="15" x14ac:dyDescent="0.25">
      <c r="A38" s="230" t="s">
        <v>108</v>
      </c>
      <c r="B38" s="225">
        <v>93.1</v>
      </c>
      <c r="C38" s="226">
        <v>0</v>
      </c>
      <c r="D38" s="226">
        <v>12.6</v>
      </c>
      <c r="E38" s="232">
        <v>8.9</v>
      </c>
      <c r="G38" s="348"/>
    </row>
    <row r="39" spans="1:7" ht="15" x14ac:dyDescent="0.25">
      <c r="A39" s="230" t="s">
        <v>39</v>
      </c>
      <c r="B39" s="225">
        <v>220</v>
      </c>
      <c r="C39" s="226">
        <v>0</v>
      </c>
      <c r="D39" s="226">
        <v>3.26</v>
      </c>
      <c r="E39" s="232">
        <v>0</v>
      </c>
      <c r="G39" s="348"/>
    </row>
    <row r="40" spans="1:7" ht="15" x14ac:dyDescent="0.25">
      <c r="A40" s="230" t="s">
        <v>109</v>
      </c>
      <c r="B40" s="225">
        <v>47.6</v>
      </c>
      <c r="C40" s="226">
        <v>17.86</v>
      </c>
      <c r="D40" s="226">
        <v>17.54</v>
      </c>
      <c r="E40" s="232">
        <v>20.68</v>
      </c>
      <c r="G40" s="348"/>
    </row>
    <row r="41" spans="1:7" ht="15" x14ac:dyDescent="0.25">
      <c r="A41" s="230" t="s">
        <v>40</v>
      </c>
      <c r="B41" s="225">
        <v>744.6</v>
      </c>
      <c r="C41" s="226">
        <v>0</v>
      </c>
      <c r="D41" s="226">
        <v>83.9</v>
      </c>
      <c r="E41" s="232">
        <v>0</v>
      </c>
      <c r="G41" s="348"/>
    </row>
    <row r="42" spans="1:7" ht="15" x14ac:dyDescent="0.25">
      <c r="A42" s="230" t="s">
        <v>41</v>
      </c>
      <c r="B42" s="225">
        <v>168.28</v>
      </c>
      <c r="C42" s="226">
        <v>45.91</v>
      </c>
      <c r="D42" s="226">
        <v>35.89</v>
      </c>
      <c r="E42" s="232">
        <v>133.44</v>
      </c>
      <c r="G42" s="348"/>
    </row>
    <row r="43" spans="1:7" ht="15" x14ac:dyDescent="0.25">
      <c r="A43" s="230" t="s">
        <v>42</v>
      </c>
      <c r="B43" s="225">
        <v>0</v>
      </c>
      <c r="C43" s="226">
        <v>15.47</v>
      </c>
      <c r="D43" s="226">
        <v>0</v>
      </c>
      <c r="E43" s="232">
        <v>19.62</v>
      </c>
      <c r="G43" s="348"/>
    </row>
    <row r="44" spans="1:7" ht="15" x14ac:dyDescent="0.25">
      <c r="A44" s="230" t="s">
        <v>43</v>
      </c>
      <c r="B44" s="225">
        <v>90.2</v>
      </c>
      <c r="C44" s="226">
        <v>8.9</v>
      </c>
      <c r="D44" s="226">
        <v>17.8</v>
      </c>
      <c r="E44" s="232">
        <v>0</v>
      </c>
      <c r="G44" s="348"/>
    </row>
    <row r="45" spans="1:7" ht="15" x14ac:dyDescent="0.25">
      <c r="A45" s="230" t="s">
        <v>686</v>
      </c>
      <c r="B45" s="225">
        <v>5.0999999999999996</v>
      </c>
      <c r="C45" s="226">
        <v>0</v>
      </c>
      <c r="D45" s="226">
        <v>0.83</v>
      </c>
      <c r="E45" s="232">
        <v>0.27</v>
      </c>
      <c r="G45" s="348"/>
    </row>
    <row r="46" spans="1:7" ht="15" x14ac:dyDescent="0.25">
      <c r="A46" s="230" t="s">
        <v>84</v>
      </c>
      <c r="B46" s="225">
        <v>432</v>
      </c>
      <c r="C46" s="226">
        <v>7.6</v>
      </c>
      <c r="D46" s="226">
        <v>36.4</v>
      </c>
      <c r="E46" s="232">
        <v>51.7</v>
      </c>
      <c r="G46" s="348"/>
    </row>
    <row r="47" spans="1:7" ht="15" x14ac:dyDescent="0.25">
      <c r="A47" s="230" t="s">
        <v>44</v>
      </c>
      <c r="B47" s="225">
        <v>10.7</v>
      </c>
      <c r="C47" s="226">
        <v>0</v>
      </c>
      <c r="D47" s="226">
        <v>0</v>
      </c>
      <c r="E47" s="232">
        <v>61.4</v>
      </c>
      <c r="G47" s="348"/>
    </row>
    <row r="48" spans="1:7" ht="15" x14ac:dyDescent="0.25">
      <c r="A48" s="230" t="s">
        <v>45</v>
      </c>
      <c r="B48" s="225">
        <v>61.58</v>
      </c>
      <c r="C48" s="226">
        <v>2.0499999999999998</v>
      </c>
      <c r="D48" s="226">
        <v>7.79</v>
      </c>
      <c r="E48" s="232">
        <v>0</v>
      </c>
      <c r="G48" s="348"/>
    </row>
    <row r="49" spans="1:7" ht="15" x14ac:dyDescent="0.25">
      <c r="A49" s="230" t="s">
        <v>687</v>
      </c>
      <c r="B49" s="225">
        <v>0</v>
      </c>
      <c r="C49" s="226">
        <v>9.3000000000000007</v>
      </c>
      <c r="D49" s="226">
        <v>0</v>
      </c>
      <c r="E49" s="232">
        <v>22.7</v>
      </c>
      <c r="G49" s="348"/>
    </row>
    <row r="50" spans="1:7" ht="15" x14ac:dyDescent="0.25">
      <c r="A50" s="230" t="s">
        <v>302</v>
      </c>
      <c r="B50" s="225">
        <v>6.4</v>
      </c>
      <c r="C50" s="226">
        <v>0</v>
      </c>
      <c r="D50" s="226">
        <v>1.2</v>
      </c>
      <c r="E50" s="232">
        <v>0</v>
      </c>
      <c r="G50" s="348"/>
    </row>
    <row r="51" spans="1:7" ht="15" x14ac:dyDescent="0.25">
      <c r="A51" s="230" t="s">
        <v>328</v>
      </c>
      <c r="B51" s="225">
        <v>0</v>
      </c>
      <c r="C51" s="226">
        <v>0.02</v>
      </c>
      <c r="D51" s="226">
        <v>0</v>
      </c>
      <c r="E51" s="232">
        <v>0.21</v>
      </c>
      <c r="G51" s="348"/>
    </row>
    <row r="52" spans="1:7" ht="15" x14ac:dyDescent="0.25">
      <c r="A52" s="230" t="s">
        <v>358</v>
      </c>
      <c r="B52" s="225">
        <v>45.01</v>
      </c>
      <c r="C52" s="226">
        <v>0.47</v>
      </c>
      <c r="D52" s="226">
        <v>7.19</v>
      </c>
      <c r="E52" s="232">
        <v>2.34</v>
      </c>
      <c r="G52" s="348"/>
    </row>
    <row r="53" spans="1:7" ht="15" x14ac:dyDescent="0.25">
      <c r="A53" s="230" t="s">
        <v>688</v>
      </c>
      <c r="B53" s="225">
        <v>2.7</v>
      </c>
      <c r="C53" s="226">
        <v>0</v>
      </c>
      <c r="D53" s="226">
        <v>0.3</v>
      </c>
      <c r="E53" s="232">
        <v>0</v>
      </c>
      <c r="G53" s="348"/>
    </row>
    <row r="54" spans="1:7" ht="15" x14ac:dyDescent="0.25">
      <c r="A54" s="230" t="s">
        <v>689</v>
      </c>
      <c r="B54" s="225">
        <v>175.24</v>
      </c>
      <c r="C54" s="226">
        <v>0</v>
      </c>
      <c r="D54" s="226">
        <v>0</v>
      </c>
      <c r="E54" s="232">
        <v>0</v>
      </c>
      <c r="G54" s="348"/>
    </row>
    <row r="55" spans="1:7" ht="15" x14ac:dyDescent="0.25">
      <c r="A55" s="230" t="s">
        <v>396</v>
      </c>
      <c r="B55" s="225">
        <v>615</v>
      </c>
      <c r="C55" s="226">
        <v>0</v>
      </c>
      <c r="D55" s="226">
        <v>23</v>
      </c>
      <c r="E55" s="232">
        <v>0</v>
      </c>
      <c r="G55" s="348"/>
    </row>
    <row r="56" spans="1:7" ht="15" x14ac:dyDescent="0.25">
      <c r="A56" s="230" t="s">
        <v>690</v>
      </c>
      <c r="B56" s="225">
        <v>43.8</v>
      </c>
      <c r="C56" s="226">
        <v>0</v>
      </c>
      <c r="D56" s="226">
        <v>2.4</v>
      </c>
      <c r="E56" s="232">
        <v>0.4</v>
      </c>
      <c r="G56" s="348"/>
    </row>
    <row r="57" spans="1:7" ht="15" x14ac:dyDescent="0.25">
      <c r="A57" s="230" t="s">
        <v>303</v>
      </c>
      <c r="B57" s="225">
        <v>32.270000000000003</v>
      </c>
      <c r="C57" s="226">
        <v>0</v>
      </c>
      <c r="D57" s="226">
        <v>4.0999999999999996</v>
      </c>
      <c r="E57" s="232">
        <v>0</v>
      </c>
      <c r="G57" s="348"/>
    </row>
    <row r="58" spans="1:7" ht="15" x14ac:dyDescent="0.25">
      <c r="A58" s="230" t="s">
        <v>46</v>
      </c>
      <c r="B58" s="225">
        <v>70.400000000000006</v>
      </c>
      <c r="C58" s="226">
        <v>0</v>
      </c>
      <c r="D58" s="226">
        <v>0</v>
      </c>
      <c r="E58" s="232">
        <v>71.5</v>
      </c>
      <c r="G58" s="348"/>
    </row>
    <row r="59" spans="1:7" ht="15" x14ac:dyDescent="0.25">
      <c r="A59" s="230" t="s">
        <v>47</v>
      </c>
      <c r="B59" s="225">
        <v>0</v>
      </c>
      <c r="C59" s="226">
        <v>83.5</v>
      </c>
      <c r="D59" s="226">
        <v>0</v>
      </c>
      <c r="E59" s="232">
        <v>172</v>
      </c>
      <c r="G59" s="348"/>
    </row>
    <row r="60" spans="1:7" ht="15" x14ac:dyDescent="0.25">
      <c r="A60" s="230" t="s">
        <v>691</v>
      </c>
      <c r="B60" s="225">
        <v>4.2</v>
      </c>
      <c r="C60" s="226">
        <v>0.02</v>
      </c>
      <c r="D60" s="226">
        <v>7.3</v>
      </c>
      <c r="E60" s="232">
        <v>0</v>
      </c>
      <c r="G60" s="348"/>
    </row>
    <row r="61" spans="1:7" ht="15" x14ac:dyDescent="0.25">
      <c r="A61" s="230" t="s">
        <v>415</v>
      </c>
      <c r="B61" s="225">
        <v>51.8</v>
      </c>
      <c r="C61" s="226">
        <v>0</v>
      </c>
      <c r="D61" s="226">
        <v>7.6</v>
      </c>
      <c r="E61" s="232">
        <v>0</v>
      </c>
      <c r="G61" s="348"/>
    </row>
    <row r="62" spans="1:7" ht="15" x14ac:dyDescent="0.25">
      <c r="A62" s="230" t="s">
        <v>331</v>
      </c>
      <c r="B62" s="225">
        <v>22</v>
      </c>
      <c r="C62" s="226">
        <v>10.39</v>
      </c>
      <c r="D62" s="226">
        <v>0.9</v>
      </c>
      <c r="E62" s="232">
        <v>37.96</v>
      </c>
      <c r="G62" s="348"/>
    </row>
    <row r="63" spans="1:7" ht="15" x14ac:dyDescent="0.25">
      <c r="A63" s="230" t="s">
        <v>110</v>
      </c>
      <c r="B63" s="225">
        <v>0</v>
      </c>
      <c r="C63" s="226">
        <v>0</v>
      </c>
      <c r="D63" s="226">
        <v>0</v>
      </c>
      <c r="E63" s="232">
        <v>13.11</v>
      </c>
      <c r="G63" s="348"/>
    </row>
    <row r="64" spans="1:7" ht="15" x14ac:dyDescent="0.25">
      <c r="A64" s="230" t="s">
        <v>48</v>
      </c>
      <c r="B64" s="225">
        <v>0</v>
      </c>
      <c r="C64" s="226">
        <v>20.2</v>
      </c>
      <c r="D64" s="226">
        <v>4.5</v>
      </c>
      <c r="E64" s="232">
        <v>46.5</v>
      </c>
      <c r="G64" s="348"/>
    </row>
    <row r="65" spans="1:7" ht="15" x14ac:dyDescent="0.25">
      <c r="A65" s="230" t="s">
        <v>692</v>
      </c>
      <c r="B65" s="225">
        <v>7.4</v>
      </c>
      <c r="C65" s="226">
        <v>0</v>
      </c>
      <c r="D65" s="226">
        <v>2.2000000000000002</v>
      </c>
      <c r="E65" s="232">
        <v>0</v>
      </c>
      <c r="G65" s="348"/>
    </row>
    <row r="66" spans="1:7" ht="15" x14ac:dyDescent="0.25">
      <c r="A66" s="230" t="s">
        <v>49</v>
      </c>
      <c r="B66" s="225">
        <v>35.6</v>
      </c>
      <c r="C66" s="226">
        <v>0</v>
      </c>
      <c r="D66" s="226">
        <v>16.41</v>
      </c>
      <c r="E66" s="232">
        <v>0</v>
      </c>
      <c r="G66" s="348"/>
    </row>
    <row r="67" spans="1:7" ht="15" x14ac:dyDescent="0.25">
      <c r="A67" s="230" t="s">
        <v>693</v>
      </c>
      <c r="B67" s="225">
        <v>27</v>
      </c>
      <c r="C67" s="226">
        <v>0</v>
      </c>
      <c r="D67" s="226">
        <v>2.7</v>
      </c>
      <c r="E67" s="232">
        <v>0</v>
      </c>
      <c r="G67" s="348"/>
    </row>
    <row r="68" spans="1:7" ht="15" x14ac:dyDescent="0.25">
      <c r="A68" s="230" t="s">
        <v>50</v>
      </c>
      <c r="B68" s="225">
        <v>132.19</v>
      </c>
      <c r="C68" s="226">
        <v>9.0500000000000007</v>
      </c>
      <c r="D68" s="226">
        <v>34.71</v>
      </c>
      <c r="E68" s="232">
        <v>17.010000000000002</v>
      </c>
      <c r="G68" s="348"/>
    </row>
    <row r="69" spans="1:7" ht="15" x14ac:dyDescent="0.25">
      <c r="A69" s="230" t="s">
        <v>694</v>
      </c>
      <c r="B69" s="225">
        <v>0</v>
      </c>
      <c r="C69" s="226">
        <v>0</v>
      </c>
      <c r="D69" s="226">
        <v>0</v>
      </c>
      <c r="E69" s="232">
        <v>35.1</v>
      </c>
      <c r="G69" s="348"/>
    </row>
    <row r="70" spans="1:7" ht="15" x14ac:dyDescent="0.25">
      <c r="A70" s="230" t="s">
        <v>51</v>
      </c>
      <c r="B70" s="225">
        <v>157</v>
      </c>
      <c r="C70" s="226">
        <v>1.8</v>
      </c>
      <c r="D70" s="226">
        <v>18.3</v>
      </c>
      <c r="E70" s="232">
        <v>11.5</v>
      </c>
      <c r="G70" s="348"/>
    </row>
    <row r="71" spans="1:7" ht="15" x14ac:dyDescent="0.25">
      <c r="A71" s="230" t="s">
        <v>695</v>
      </c>
      <c r="B71" s="225">
        <v>28.9</v>
      </c>
      <c r="C71" s="226">
        <v>0</v>
      </c>
      <c r="D71" s="226">
        <v>6.45</v>
      </c>
      <c r="E71" s="232">
        <v>2.2400000000000002</v>
      </c>
      <c r="G71" s="348"/>
    </row>
    <row r="72" spans="1:7" ht="15" x14ac:dyDescent="0.25">
      <c r="A72" s="230" t="s">
        <v>696</v>
      </c>
      <c r="B72" s="225">
        <v>8.4499999999999993</v>
      </c>
      <c r="C72" s="226">
        <v>0</v>
      </c>
      <c r="D72" s="226">
        <v>0.64</v>
      </c>
      <c r="E72" s="232">
        <v>0</v>
      </c>
      <c r="G72" s="348"/>
    </row>
    <row r="73" spans="1:7" ht="15" x14ac:dyDescent="0.25">
      <c r="A73" s="230" t="s">
        <v>697</v>
      </c>
      <c r="B73" s="225">
        <v>13.2</v>
      </c>
      <c r="C73" s="226">
        <v>0</v>
      </c>
      <c r="D73" s="226">
        <v>0</v>
      </c>
      <c r="E73" s="232">
        <v>37.299999999999997</v>
      </c>
      <c r="G73" s="348"/>
    </row>
    <row r="74" spans="1:7" ht="15" x14ac:dyDescent="0.25">
      <c r="A74" s="230" t="s">
        <v>52</v>
      </c>
      <c r="B74" s="225">
        <v>0</v>
      </c>
      <c r="C74" s="226">
        <v>36.450000000000003</v>
      </c>
      <c r="D74" s="226">
        <v>0.2</v>
      </c>
      <c r="E74" s="232">
        <v>403.92</v>
      </c>
      <c r="G74" s="348"/>
    </row>
    <row r="75" spans="1:7" ht="15" x14ac:dyDescent="0.25">
      <c r="A75" s="230" t="s">
        <v>53</v>
      </c>
      <c r="B75" s="225">
        <v>631.29999999999995</v>
      </c>
      <c r="C75" s="226">
        <v>36.200000000000003</v>
      </c>
      <c r="D75" s="226">
        <v>87.4</v>
      </c>
      <c r="E75" s="232">
        <v>115.1</v>
      </c>
      <c r="G75" s="348"/>
    </row>
    <row r="76" spans="1:7" ht="15" x14ac:dyDescent="0.25">
      <c r="A76" s="230" t="s">
        <v>54</v>
      </c>
      <c r="B76" s="225">
        <v>223</v>
      </c>
      <c r="C76" s="226">
        <v>1.1000000000000001</v>
      </c>
      <c r="D76" s="226">
        <v>32.56</v>
      </c>
      <c r="E76" s="232">
        <v>13.8</v>
      </c>
      <c r="G76" s="348"/>
    </row>
    <row r="77" spans="1:7" ht="15" x14ac:dyDescent="0.25">
      <c r="A77" s="230" t="s">
        <v>55</v>
      </c>
      <c r="B77" s="225">
        <v>73.37</v>
      </c>
      <c r="C77" s="226">
        <v>0</v>
      </c>
      <c r="D77" s="226">
        <v>6.49</v>
      </c>
      <c r="E77" s="232">
        <v>0</v>
      </c>
      <c r="G77" s="348"/>
    </row>
    <row r="78" spans="1:7" ht="15" x14ac:dyDescent="0.25">
      <c r="A78" s="230" t="s">
        <v>698</v>
      </c>
      <c r="B78" s="225">
        <v>5.6</v>
      </c>
      <c r="C78" s="226">
        <v>2.6</v>
      </c>
      <c r="D78" s="226">
        <v>2.7</v>
      </c>
      <c r="E78" s="232">
        <v>2.7</v>
      </c>
      <c r="G78" s="348"/>
    </row>
    <row r="79" spans="1:7" ht="15" x14ac:dyDescent="0.25">
      <c r="A79" s="230" t="s">
        <v>56</v>
      </c>
      <c r="B79" s="225">
        <v>0</v>
      </c>
      <c r="C79" s="226">
        <v>1.6</v>
      </c>
      <c r="D79" s="226">
        <v>0</v>
      </c>
      <c r="E79" s="232">
        <v>3.6</v>
      </c>
      <c r="G79" s="348"/>
    </row>
    <row r="80" spans="1:7" ht="15" x14ac:dyDescent="0.25">
      <c r="A80" s="230" t="s">
        <v>57</v>
      </c>
      <c r="B80" s="225">
        <v>29.3</v>
      </c>
      <c r="C80" s="226">
        <v>0</v>
      </c>
      <c r="D80" s="226">
        <v>1.5</v>
      </c>
      <c r="E80" s="232">
        <v>0</v>
      </c>
      <c r="G80" s="348"/>
    </row>
    <row r="81" spans="1:7" ht="15" x14ac:dyDescent="0.25">
      <c r="A81" s="230" t="s">
        <v>58</v>
      </c>
      <c r="B81" s="225">
        <v>0</v>
      </c>
      <c r="C81" s="226">
        <v>24.3</v>
      </c>
      <c r="D81" s="226">
        <v>3.1</v>
      </c>
      <c r="E81" s="232">
        <v>6.4</v>
      </c>
      <c r="G81" s="348"/>
    </row>
    <row r="82" spans="1:7" ht="15" x14ac:dyDescent="0.25">
      <c r="A82" s="230" t="s">
        <v>547</v>
      </c>
      <c r="B82" s="225">
        <v>5.83</v>
      </c>
      <c r="C82" s="226">
        <v>0.72</v>
      </c>
      <c r="D82" s="226">
        <v>1.78</v>
      </c>
      <c r="E82" s="232">
        <v>0.93</v>
      </c>
      <c r="G82" s="348"/>
    </row>
    <row r="83" spans="1:7" ht="15" x14ac:dyDescent="0.25">
      <c r="A83" s="230" t="s">
        <v>111</v>
      </c>
      <c r="B83" s="225">
        <v>39.61</v>
      </c>
      <c r="C83" s="226">
        <v>0</v>
      </c>
      <c r="D83" s="226">
        <v>6.09</v>
      </c>
      <c r="E83" s="232">
        <v>48.07</v>
      </c>
      <c r="G83" s="348"/>
    </row>
    <row r="84" spans="1:7" ht="15" x14ac:dyDescent="0.25">
      <c r="A84" s="230" t="s">
        <v>59</v>
      </c>
      <c r="B84" s="225">
        <v>4.62</v>
      </c>
      <c r="C84" s="226">
        <v>0</v>
      </c>
      <c r="D84" s="226">
        <v>0</v>
      </c>
      <c r="E84" s="232">
        <v>14.72</v>
      </c>
      <c r="G84" s="348"/>
    </row>
    <row r="85" spans="1:7" ht="15" x14ac:dyDescent="0.25">
      <c r="A85" s="230" t="s">
        <v>699</v>
      </c>
      <c r="B85" s="225">
        <v>2.83</v>
      </c>
      <c r="C85" s="226">
        <v>0</v>
      </c>
      <c r="D85" s="226">
        <v>0.26</v>
      </c>
      <c r="E85" s="232">
        <v>0</v>
      </c>
      <c r="G85" s="348"/>
    </row>
    <row r="86" spans="1:7" ht="15" x14ac:dyDescent="0.25">
      <c r="A86" s="230" t="s">
        <v>332</v>
      </c>
      <c r="B86" s="225">
        <v>22.6</v>
      </c>
      <c r="C86" s="226">
        <v>0</v>
      </c>
      <c r="D86" s="226">
        <v>1.7</v>
      </c>
      <c r="E86" s="232">
        <v>0.2</v>
      </c>
      <c r="G86" s="348"/>
    </row>
    <row r="87" spans="1:7" ht="15" x14ac:dyDescent="0.25">
      <c r="A87" s="325" t="s">
        <v>85</v>
      </c>
      <c r="B87" s="225">
        <v>0</v>
      </c>
      <c r="C87" s="226">
        <v>79.28</v>
      </c>
      <c r="D87" s="226">
        <v>-0.01</v>
      </c>
      <c r="E87" s="232">
        <v>185.11</v>
      </c>
      <c r="G87" s="348"/>
    </row>
    <row r="88" spans="1:7" ht="15" x14ac:dyDescent="0.25">
      <c r="A88" s="230" t="s">
        <v>86</v>
      </c>
      <c r="B88" s="225">
        <v>0</v>
      </c>
      <c r="C88" s="226">
        <v>77.45</v>
      </c>
      <c r="D88" s="226">
        <v>0</v>
      </c>
      <c r="E88" s="232">
        <v>90.7</v>
      </c>
      <c r="G88" s="348"/>
    </row>
    <row r="89" spans="1:7" ht="15" x14ac:dyDescent="0.25">
      <c r="A89" s="230" t="s">
        <v>61</v>
      </c>
      <c r="B89" s="225">
        <v>594.67999999999995</v>
      </c>
      <c r="C89" s="226">
        <v>0</v>
      </c>
      <c r="D89" s="226">
        <v>63.58</v>
      </c>
      <c r="E89" s="232">
        <v>0</v>
      </c>
      <c r="G89" s="348"/>
    </row>
    <row r="90" spans="1:7" ht="15" x14ac:dyDescent="0.25">
      <c r="A90" s="230" t="s">
        <v>62</v>
      </c>
      <c r="B90" s="225">
        <v>0</v>
      </c>
      <c r="C90" s="226">
        <v>40.840000000000003</v>
      </c>
      <c r="D90" s="226">
        <v>11.1</v>
      </c>
      <c r="E90" s="232">
        <v>347.3</v>
      </c>
      <c r="G90" s="348"/>
    </row>
    <row r="91" spans="1:7" ht="15" x14ac:dyDescent="0.25">
      <c r="A91" s="230" t="s">
        <v>63</v>
      </c>
      <c r="B91" s="326">
        <v>859.82</v>
      </c>
      <c r="C91" s="327">
        <v>0</v>
      </c>
      <c r="D91" s="327">
        <v>153.54</v>
      </c>
      <c r="E91" s="328">
        <v>0</v>
      </c>
      <c r="G91" s="348"/>
    </row>
    <row r="92" spans="1:7" ht="15" x14ac:dyDescent="0.25">
      <c r="A92" s="230" t="s">
        <v>64</v>
      </c>
      <c r="B92" s="225">
        <v>72.8</v>
      </c>
      <c r="C92" s="226">
        <v>0</v>
      </c>
      <c r="D92" s="226">
        <v>0</v>
      </c>
      <c r="E92" s="232">
        <v>0</v>
      </c>
      <c r="G92" s="348"/>
    </row>
    <row r="93" spans="1:7" ht="15" x14ac:dyDescent="0.25">
      <c r="A93" s="230" t="s">
        <v>65</v>
      </c>
      <c r="B93" s="225">
        <v>65.2</v>
      </c>
      <c r="C93" s="226">
        <v>0</v>
      </c>
      <c r="D93" s="226">
        <v>9.1999999999999993</v>
      </c>
      <c r="E93" s="232">
        <v>0</v>
      </c>
      <c r="G93" s="348"/>
    </row>
    <row r="94" spans="1:7" ht="15" x14ac:dyDescent="0.25">
      <c r="A94" s="230" t="s">
        <v>333</v>
      </c>
      <c r="B94" s="225">
        <v>16</v>
      </c>
      <c r="C94" s="226">
        <v>0</v>
      </c>
      <c r="D94" s="226">
        <v>0.56000000000000005</v>
      </c>
      <c r="E94" s="232">
        <v>0</v>
      </c>
      <c r="G94" s="348"/>
    </row>
    <row r="95" spans="1:7" ht="15" x14ac:dyDescent="0.25">
      <c r="A95" s="230" t="s">
        <v>66</v>
      </c>
      <c r="B95" s="225">
        <v>20.8</v>
      </c>
      <c r="C95" s="226">
        <v>0</v>
      </c>
      <c r="D95" s="226">
        <v>1.31</v>
      </c>
      <c r="E95" s="232">
        <v>0</v>
      </c>
      <c r="G95" s="348"/>
    </row>
    <row r="96" spans="1:7" ht="15" x14ac:dyDescent="0.25">
      <c r="A96" s="230" t="s">
        <v>67</v>
      </c>
      <c r="B96" s="225">
        <v>32.270000000000003</v>
      </c>
      <c r="C96" s="226">
        <v>1.72</v>
      </c>
      <c r="D96" s="226">
        <v>7.72</v>
      </c>
      <c r="E96" s="232">
        <v>0</v>
      </c>
      <c r="G96" s="348"/>
    </row>
    <row r="97" spans="1:7" ht="15" x14ac:dyDescent="0.25">
      <c r="A97" s="230" t="s">
        <v>68</v>
      </c>
      <c r="B97" s="225">
        <v>8.1999999999999993</v>
      </c>
      <c r="C97" s="226">
        <v>0.4</v>
      </c>
      <c r="D97" s="226">
        <v>0.9</v>
      </c>
      <c r="E97" s="232">
        <v>0</v>
      </c>
      <c r="G97" s="348"/>
    </row>
    <row r="98" spans="1:7" ht="15" x14ac:dyDescent="0.25">
      <c r="A98" s="230" t="s">
        <v>700</v>
      </c>
      <c r="B98" s="225">
        <v>12.1</v>
      </c>
      <c r="C98" s="226">
        <v>0</v>
      </c>
      <c r="D98" s="226">
        <v>14.9</v>
      </c>
      <c r="E98" s="232">
        <v>0</v>
      </c>
      <c r="G98" s="348"/>
    </row>
    <row r="99" spans="1:7" ht="15" x14ac:dyDescent="0.25">
      <c r="A99" s="230" t="s">
        <v>701</v>
      </c>
      <c r="B99" s="225">
        <v>151.75</v>
      </c>
      <c r="C99" s="226">
        <v>0</v>
      </c>
      <c r="D99" s="226">
        <v>39.67</v>
      </c>
      <c r="E99" s="232">
        <v>0</v>
      </c>
      <c r="G99" s="348"/>
    </row>
    <row r="100" spans="1:7" ht="15" x14ac:dyDescent="0.25">
      <c r="A100" s="230" t="s">
        <v>69</v>
      </c>
      <c r="B100" s="225">
        <v>119.8</v>
      </c>
      <c r="C100" s="226">
        <v>0</v>
      </c>
      <c r="D100" s="226">
        <v>13.8</v>
      </c>
      <c r="E100" s="232">
        <v>0</v>
      </c>
      <c r="G100" s="348"/>
    </row>
    <row r="101" spans="1:7" ht="15" x14ac:dyDescent="0.25">
      <c r="A101" s="230" t="s">
        <v>702</v>
      </c>
      <c r="B101" s="225">
        <v>28.21</v>
      </c>
      <c r="C101" s="226">
        <v>0</v>
      </c>
      <c r="D101" s="226">
        <v>6.18</v>
      </c>
      <c r="E101" s="232">
        <v>0</v>
      </c>
      <c r="G101" s="348"/>
    </row>
    <row r="102" spans="1:7" ht="15" x14ac:dyDescent="0.25">
      <c r="A102" s="325" t="s">
        <v>87</v>
      </c>
      <c r="B102" s="225">
        <v>641.5</v>
      </c>
      <c r="C102" s="226">
        <v>85.86</v>
      </c>
      <c r="D102" s="226">
        <v>37.799999999999997</v>
      </c>
      <c r="E102" s="232">
        <v>1625</v>
      </c>
      <c r="G102" s="348"/>
    </row>
    <row r="103" spans="1:7" ht="15" x14ac:dyDescent="0.25">
      <c r="A103" s="230" t="s">
        <v>88</v>
      </c>
      <c r="B103" s="225">
        <v>0</v>
      </c>
      <c r="C103" s="226">
        <v>3.8</v>
      </c>
      <c r="D103" s="226">
        <v>0</v>
      </c>
      <c r="E103" s="232">
        <v>6.2</v>
      </c>
      <c r="G103" s="348"/>
    </row>
    <row r="104" spans="1:7" ht="15" x14ac:dyDescent="0.25">
      <c r="A104" s="230" t="s">
        <v>70</v>
      </c>
      <c r="B104" s="225">
        <v>1.8</v>
      </c>
      <c r="C104" s="226">
        <v>11.4</v>
      </c>
      <c r="D104" s="226">
        <v>0.4</v>
      </c>
      <c r="E104" s="232">
        <v>22.3</v>
      </c>
      <c r="G104" s="348"/>
    </row>
    <row r="105" spans="1:7" ht="15" x14ac:dyDescent="0.25">
      <c r="A105" s="230" t="s">
        <v>71</v>
      </c>
      <c r="B105" s="225">
        <v>64.650000000000006</v>
      </c>
      <c r="C105" s="226">
        <v>18.2</v>
      </c>
      <c r="D105" s="226">
        <v>16.7</v>
      </c>
      <c r="E105" s="232">
        <v>51.3</v>
      </c>
      <c r="G105" s="348"/>
    </row>
    <row r="106" spans="1:7" ht="15" x14ac:dyDescent="0.25">
      <c r="A106" s="230" t="s">
        <v>72</v>
      </c>
      <c r="B106" s="326">
        <v>179.34</v>
      </c>
      <c r="C106" s="327">
        <v>6.18</v>
      </c>
      <c r="D106" s="327">
        <v>14.69</v>
      </c>
      <c r="E106" s="328">
        <v>0</v>
      </c>
      <c r="G106" s="348"/>
    </row>
    <row r="107" spans="1:7" ht="15" x14ac:dyDescent="0.25">
      <c r="A107" s="230" t="s">
        <v>73</v>
      </c>
      <c r="B107" s="225">
        <v>30.79</v>
      </c>
      <c r="C107" s="226">
        <v>0.22</v>
      </c>
      <c r="D107" s="226">
        <v>1.4</v>
      </c>
      <c r="E107" s="232">
        <v>0</v>
      </c>
      <c r="G107" s="348"/>
    </row>
    <row r="108" spans="1:7" ht="15" x14ac:dyDescent="0.25">
      <c r="A108" s="230" t="s">
        <v>438</v>
      </c>
      <c r="B108" s="225">
        <v>0</v>
      </c>
      <c r="C108" s="226">
        <v>11.1</v>
      </c>
      <c r="D108" s="226">
        <v>0</v>
      </c>
      <c r="E108" s="232">
        <v>7.07</v>
      </c>
      <c r="G108" s="348"/>
    </row>
    <row r="109" spans="1:7" ht="15" x14ac:dyDescent="0.25">
      <c r="A109" s="230" t="s">
        <v>74</v>
      </c>
      <c r="B109" s="225">
        <v>0</v>
      </c>
      <c r="C109" s="226">
        <v>10</v>
      </c>
      <c r="D109" s="226">
        <v>0</v>
      </c>
      <c r="E109" s="232">
        <v>8.3000000000000007</v>
      </c>
      <c r="G109" s="348"/>
    </row>
    <row r="110" spans="1:7" ht="15" x14ac:dyDescent="0.25">
      <c r="A110" s="230" t="s">
        <v>297</v>
      </c>
      <c r="B110" s="225">
        <v>0</v>
      </c>
      <c r="C110" s="226">
        <v>12.92</v>
      </c>
      <c r="D110" s="226">
        <v>0</v>
      </c>
      <c r="E110" s="232">
        <v>61.2</v>
      </c>
      <c r="G110" s="348"/>
    </row>
    <row r="111" spans="1:7" ht="15" x14ac:dyDescent="0.25">
      <c r="A111" s="230" t="s">
        <v>75</v>
      </c>
      <c r="B111" s="225">
        <v>435.21</v>
      </c>
      <c r="C111" s="226">
        <v>19.68</v>
      </c>
      <c r="D111" s="226">
        <v>76.89</v>
      </c>
      <c r="E111" s="232">
        <v>0</v>
      </c>
      <c r="G111" s="348"/>
    </row>
    <row r="112" spans="1:7" ht="15" x14ac:dyDescent="0.25">
      <c r="A112" s="230" t="s">
        <v>703</v>
      </c>
      <c r="B112" s="225">
        <v>42.54</v>
      </c>
      <c r="C112" s="226">
        <v>0</v>
      </c>
      <c r="D112" s="226">
        <v>5.48</v>
      </c>
      <c r="E112" s="232">
        <v>0</v>
      </c>
      <c r="G112" s="348"/>
    </row>
    <row r="113" spans="1:7" ht="15" x14ac:dyDescent="0.25">
      <c r="A113" s="230" t="s">
        <v>76</v>
      </c>
      <c r="B113" s="225">
        <v>3.6</v>
      </c>
      <c r="C113" s="226">
        <v>36.450000000000003</v>
      </c>
      <c r="D113" s="226">
        <v>2</v>
      </c>
      <c r="E113" s="232">
        <v>53.7</v>
      </c>
      <c r="G113" s="348"/>
    </row>
    <row r="114" spans="1:7" ht="15" x14ac:dyDescent="0.25">
      <c r="A114" s="230" t="s">
        <v>77</v>
      </c>
      <c r="B114" s="225">
        <v>120.56</v>
      </c>
      <c r="C114" s="226">
        <v>2.83</v>
      </c>
      <c r="D114" s="226">
        <v>16.899999999999999</v>
      </c>
      <c r="E114" s="232">
        <v>3.81</v>
      </c>
      <c r="G114" s="348"/>
    </row>
    <row r="115" spans="1:7" ht="15" x14ac:dyDescent="0.25">
      <c r="A115" s="230" t="s">
        <v>704</v>
      </c>
      <c r="B115" s="225">
        <v>84.5</v>
      </c>
      <c r="C115" s="226">
        <v>0</v>
      </c>
      <c r="D115" s="226">
        <v>44.9</v>
      </c>
      <c r="E115" s="232">
        <v>0</v>
      </c>
      <c r="G115" s="348"/>
    </row>
    <row r="116" spans="1:7" ht="15" x14ac:dyDescent="0.25">
      <c r="A116" s="230" t="s">
        <v>78</v>
      </c>
      <c r="B116" s="225">
        <v>149.80000000000001</v>
      </c>
      <c r="C116" s="226">
        <v>0</v>
      </c>
      <c r="D116" s="226">
        <v>12.74</v>
      </c>
      <c r="E116" s="232">
        <v>0</v>
      </c>
      <c r="G116" s="348"/>
    </row>
    <row r="117" spans="1:7" ht="15" x14ac:dyDescent="0.25">
      <c r="A117" s="230" t="s">
        <v>79</v>
      </c>
      <c r="B117" s="225">
        <v>23.8</v>
      </c>
      <c r="C117" s="226">
        <v>0</v>
      </c>
      <c r="D117" s="226">
        <v>1.1000000000000001</v>
      </c>
      <c r="E117" s="232">
        <v>0</v>
      </c>
      <c r="G117" s="348"/>
    </row>
    <row r="118" spans="1:7" ht="15" x14ac:dyDescent="0.25">
      <c r="A118" s="230" t="s">
        <v>80</v>
      </c>
      <c r="B118" s="225">
        <v>85.32</v>
      </c>
      <c r="C118" s="226">
        <v>33.21</v>
      </c>
      <c r="D118" s="226">
        <v>23.55</v>
      </c>
      <c r="E118" s="232">
        <v>83.24</v>
      </c>
      <c r="G118" s="348"/>
    </row>
    <row r="119" spans="1:7" ht="15" x14ac:dyDescent="0.25">
      <c r="A119" s="230" t="s">
        <v>304</v>
      </c>
      <c r="B119" s="225">
        <v>13.32</v>
      </c>
      <c r="C119" s="226">
        <v>3.83</v>
      </c>
      <c r="D119" s="226">
        <v>3.11</v>
      </c>
      <c r="E119" s="232">
        <v>9</v>
      </c>
      <c r="G119" s="348"/>
    </row>
    <row r="120" spans="1:7" ht="15" x14ac:dyDescent="0.25">
      <c r="A120" s="230" t="s">
        <v>81</v>
      </c>
      <c r="B120" s="225">
        <v>21.7</v>
      </c>
      <c r="C120" s="226">
        <v>0</v>
      </c>
      <c r="D120" s="226">
        <v>2.4</v>
      </c>
      <c r="E120" s="232">
        <v>2.2999999999999998</v>
      </c>
      <c r="G120" s="348"/>
    </row>
    <row r="121" spans="1:7" ht="15" x14ac:dyDescent="0.25">
      <c r="A121" s="230" t="s">
        <v>705</v>
      </c>
      <c r="B121" s="225">
        <v>18.7</v>
      </c>
      <c r="C121" s="226">
        <v>0</v>
      </c>
      <c r="D121" s="226">
        <v>2.8</v>
      </c>
      <c r="E121" s="232">
        <v>0</v>
      </c>
      <c r="G121" s="348"/>
    </row>
    <row r="122" spans="1:7" ht="15" x14ac:dyDescent="0.25">
      <c r="A122" s="230" t="s">
        <v>82</v>
      </c>
      <c r="B122" s="225">
        <v>54.8</v>
      </c>
      <c r="C122" s="226">
        <v>0</v>
      </c>
      <c r="D122" s="226">
        <v>3.3</v>
      </c>
      <c r="E122" s="232">
        <v>0</v>
      </c>
      <c r="G122" s="348"/>
    </row>
    <row r="123" spans="1:7" ht="15" x14ac:dyDescent="0.25">
      <c r="A123" s="230" t="s">
        <v>706</v>
      </c>
      <c r="B123" s="225">
        <v>0</v>
      </c>
      <c r="C123" s="226">
        <v>1.31</v>
      </c>
      <c r="D123" s="226">
        <v>0</v>
      </c>
      <c r="E123" s="232">
        <v>7.39</v>
      </c>
      <c r="G123" s="348"/>
    </row>
    <row r="124" spans="1:7" ht="15" x14ac:dyDescent="0.25">
      <c r="A124" s="230" t="s">
        <v>707</v>
      </c>
      <c r="B124" s="225">
        <v>13.08</v>
      </c>
      <c r="C124" s="226">
        <v>0</v>
      </c>
      <c r="D124" s="226">
        <v>0</v>
      </c>
      <c r="E124" s="232">
        <v>61.1</v>
      </c>
      <c r="G124" s="348"/>
    </row>
    <row r="125" spans="1:7" ht="15" x14ac:dyDescent="0.25">
      <c r="A125" s="230" t="s">
        <v>708</v>
      </c>
      <c r="B125" s="225">
        <v>0</v>
      </c>
      <c r="C125" s="226">
        <v>0.13</v>
      </c>
      <c r="D125" s="226">
        <v>0</v>
      </c>
      <c r="E125" s="232">
        <v>21.37</v>
      </c>
      <c r="G125" s="348"/>
    </row>
    <row r="126" spans="1:7" ht="15" x14ac:dyDescent="0.25">
      <c r="A126" s="230" t="s">
        <v>83</v>
      </c>
      <c r="B126" s="225">
        <v>192.3</v>
      </c>
      <c r="C126" s="226">
        <v>199.8</v>
      </c>
      <c r="D126" s="226">
        <v>56.8</v>
      </c>
      <c r="E126" s="232">
        <v>331.1</v>
      </c>
      <c r="G126" s="348"/>
    </row>
    <row r="127" spans="1:7" ht="13.5" thickBot="1" x14ac:dyDescent="0.25">
      <c r="A127" s="234" t="s">
        <v>90</v>
      </c>
      <c r="B127" s="235">
        <f>SUM(B6:B126)</f>
        <v>11391.769999999995</v>
      </c>
      <c r="C127" s="235">
        <f>SUM(C6:C126)</f>
        <v>1038.3700000000001</v>
      </c>
      <c r="D127" s="235">
        <f>SUM(D6:D126)</f>
        <v>1771.5000000000002</v>
      </c>
      <c r="E127" s="236">
        <f>SUM(E6:E126)</f>
        <v>4740.4100000000017</v>
      </c>
    </row>
    <row r="128" spans="1:7" x14ac:dyDescent="0.2">
      <c r="B128" s="198"/>
      <c r="C128" s="198"/>
      <c r="D128" s="198"/>
      <c r="E128" s="198"/>
    </row>
    <row r="129" spans="1:5" x14ac:dyDescent="0.2">
      <c r="B129" s="198"/>
      <c r="C129" s="198"/>
      <c r="D129" s="198"/>
      <c r="E129" s="198"/>
    </row>
    <row r="130" spans="1:5" x14ac:dyDescent="0.2">
      <c r="A130" s="222" t="s">
        <v>763</v>
      </c>
    </row>
    <row r="131" spans="1:5" x14ac:dyDescent="0.2">
      <c r="A131" s="222" t="s">
        <v>764</v>
      </c>
    </row>
    <row r="132" spans="1:5" x14ac:dyDescent="0.2">
      <c r="A132" s="222"/>
    </row>
    <row r="133" spans="1:5" x14ac:dyDescent="0.2">
      <c r="A133" s="289" t="s">
        <v>765</v>
      </c>
    </row>
    <row r="134" spans="1:5" x14ac:dyDescent="0.2">
      <c r="A134" s="290" t="s">
        <v>766</v>
      </c>
      <c r="B134" s="290"/>
      <c r="C134" s="290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2"/>
  <sheetViews>
    <sheetView workbookViewId="0">
      <selection activeCell="C36" sqref="C36"/>
    </sheetView>
  </sheetViews>
  <sheetFormatPr baseColWidth="10" defaultRowHeight="15" x14ac:dyDescent="0.25"/>
  <cols>
    <col min="4" max="4" width="14.28515625" customWidth="1"/>
    <col min="9" max="9" width="10.28515625" customWidth="1"/>
    <col min="10" max="10" width="12.42578125" customWidth="1"/>
    <col min="11" max="11" width="14.7109375" customWidth="1"/>
    <col min="16" max="16" width="12.140625" customWidth="1"/>
    <col min="18" max="18" width="15" customWidth="1"/>
  </cols>
  <sheetData>
    <row r="1" spans="1:18" ht="55.5" customHeight="1" x14ac:dyDescent="0.25">
      <c r="A1" s="507" t="s">
        <v>718</v>
      </c>
      <c r="B1" s="507"/>
      <c r="C1" s="507"/>
      <c r="D1" s="507"/>
      <c r="E1" s="507"/>
      <c r="F1" s="507"/>
      <c r="G1" s="507"/>
      <c r="H1" s="507"/>
      <c r="I1" s="507"/>
      <c r="J1" s="507"/>
    </row>
    <row r="3" spans="1:18" x14ac:dyDescent="0.25">
      <c r="A3" s="405"/>
      <c r="B3" s="405"/>
      <c r="C3" s="405"/>
      <c r="D3" s="405"/>
      <c r="E3" s="405"/>
      <c r="F3" s="405"/>
    </row>
    <row r="4" spans="1:18" ht="41.25" customHeight="1" x14ac:dyDescent="0.25">
      <c r="A4" s="446" t="s">
        <v>515</v>
      </c>
      <c r="B4" s="446" t="s">
        <v>535</v>
      </c>
      <c r="C4" s="446" t="s">
        <v>516</v>
      </c>
      <c r="D4" s="446" t="s">
        <v>767</v>
      </c>
      <c r="E4" s="446" t="s">
        <v>537</v>
      </c>
      <c r="F4" s="446" t="s">
        <v>531</v>
      </c>
      <c r="H4" s="446" t="s">
        <v>526</v>
      </c>
      <c r="I4" s="446" t="s">
        <v>538</v>
      </c>
      <c r="J4" s="446" t="s">
        <v>539</v>
      </c>
      <c r="K4" s="446" t="s">
        <v>536</v>
      </c>
      <c r="L4" s="446" t="s">
        <v>540</v>
      </c>
      <c r="M4" s="446" t="s">
        <v>527</v>
      </c>
    </row>
    <row r="5" spans="1:18" x14ac:dyDescent="0.25">
      <c r="A5" s="408" t="s">
        <v>517</v>
      </c>
      <c r="B5" s="409">
        <v>489.33035099999961</v>
      </c>
      <c r="C5" s="409">
        <v>66.394877999999835</v>
      </c>
      <c r="D5" s="409">
        <v>21.53713599999999</v>
      </c>
      <c r="E5" s="409">
        <v>1122.76</v>
      </c>
      <c r="F5" s="409">
        <f>B5+(C5*1.9)+D5+E5</f>
        <v>1759.7777551999993</v>
      </c>
      <c r="H5" s="408" t="s">
        <v>528</v>
      </c>
      <c r="I5" s="409">
        <f>B5+B6+B7</f>
        <v>1177.2800839999993</v>
      </c>
      <c r="J5" s="409">
        <f>C5+C6+C7</f>
        <v>92.296814999999839</v>
      </c>
      <c r="K5" s="409">
        <f>D5+D6+D7</f>
        <v>21.94791399999999</v>
      </c>
      <c r="L5" s="409">
        <f>E5+E6+E7</f>
        <v>1622.0908549999999</v>
      </c>
      <c r="M5" s="409">
        <f>F5+F6+F7</f>
        <v>2996.6828014999992</v>
      </c>
    </row>
    <row r="6" spans="1:18" x14ac:dyDescent="0.25">
      <c r="A6" s="408" t="s">
        <v>518</v>
      </c>
      <c r="B6" s="409">
        <v>586.63296699999978</v>
      </c>
      <c r="C6" s="409">
        <v>25.381937000000004</v>
      </c>
      <c r="D6" s="409">
        <v>0.41077800000000003</v>
      </c>
      <c r="E6" s="410">
        <v>495.33085500000004</v>
      </c>
      <c r="F6" s="409">
        <f t="shared" ref="F6:F13" si="0">B6+(C6*1.9)+D6+E6</f>
        <v>1130.6002802999999</v>
      </c>
      <c r="H6" s="408" t="s">
        <v>529</v>
      </c>
      <c r="I6" s="409">
        <f>B8</f>
        <v>187</v>
      </c>
      <c r="J6" s="409">
        <f>C8</f>
        <v>16.727623999999995</v>
      </c>
      <c r="K6" s="409">
        <f>D8</f>
        <v>1.9598600000000002</v>
      </c>
      <c r="L6" s="409">
        <f>E8</f>
        <v>150.51645600000003</v>
      </c>
      <c r="M6" s="409">
        <f>F8</f>
        <v>371.25880160000003</v>
      </c>
    </row>
    <row r="7" spans="1:18" x14ac:dyDescent="0.25">
      <c r="A7" s="408" t="s">
        <v>519</v>
      </c>
      <c r="B7" s="409">
        <v>101.316766</v>
      </c>
      <c r="C7" s="410">
        <v>0.52</v>
      </c>
      <c r="D7" s="409">
        <v>0</v>
      </c>
      <c r="E7" s="410">
        <v>4</v>
      </c>
      <c r="F7" s="409">
        <f t="shared" si="0"/>
        <v>106.304766</v>
      </c>
      <c r="H7" s="408" t="s">
        <v>530</v>
      </c>
      <c r="I7" s="409">
        <f>B9+B10</f>
        <v>282.07428800000002</v>
      </c>
      <c r="J7" s="409">
        <f>C9+C10</f>
        <v>15.798320999999998</v>
      </c>
      <c r="K7" s="409">
        <f>D9+D10</f>
        <v>2.3969999999999998</v>
      </c>
      <c r="L7" s="409">
        <f>E9+E10</f>
        <v>274.42997200000002</v>
      </c>
      <c r="M7" s="409">
        <f>F9+F10</f>
        <v>588.91806990000009</v>
      </c>
    </row>
    <row r="8" spans="1:18" x14ac:dyDescent="0.25">
      <c r="A8" s="408" t="s">
        <v>520</v>
      </c>
      <c r="B8" s="409">
        <v>187</v>
      </c>
      <c r="C8" s="409">
        <v>16.727623999999995</v>
      </c>
      <c r="D8" s="409">
        <v>1.9598600000000002</v>
      </c>
      <c r="E8" s="410">
        <v>150.51645600000003</v>
      </c>
      <c r="F8" s="409">
        <f t="shared" si="0"/>
        <v>371.25880160000003</v>
      </c>
      <c r="H8" s="408" t="s">
        <v>524</v>
      </c>
      <c r="I8" s="409">
        <f>B11</f>
        <v>0</v>
      </c>
      <c r="J8" s="409">
        <f>C11</f>
        <v>0</v>
      </c>
      <c r="K8" s="409">
        <f>D11</f>
        <v>0</v>
      </c>
      <c r="L8" s="409">
        <f>E11</f>
        <v>0</v>
      </c>
      <c r="M8" s="409">
        <f>F11</f>
        <v>0</v>
      </c>
    </row>
    <row r="9" spans="1:18" x14ac:dyDescent="0.25">
      <c r="A9" s="408" t="s">
        <v>521</v>
      </c>
      <c r="B9" s="409">
        <v>29.210517999999997</v>
      </c>
      <c r="C9" s="409">
        <v>2.4380750000000004</v>
      </c>
      <c r="D9" s="409">
        <v>0</v>
      </c>
      <c r="E9" s="409">
        <v>20.429971999999999</v>
      </c>
      <c r="F9" s="409">
        <f t="shared" si="0"/>
        <v>54.2728325</v>
      </c>
      <c r="H9" s="408" t="s">
        <v>525</v>
      </c>
      <c r="I9" s="409">
        <f>B13</f>
        <v>1980</v>
      </c>
      <c r="J9" s="409"/>
      <c r="K9" s="409">
        <f>D13</f>
        <v>130</v>
      </c>
      <c r="L9" s="409">
        <f>E13</f>
        <v>1830</v>
      </c>
      <c r="M9" s="409">
        <f>F13</f>
        <v>3940</v>
      </c>
    </row>
    <row r="10" spans="1:18" x14ac:dyDescent="0.25">
      <c r="A10" s="408" t="s">
        <v>522</v>
      </c>
      <c r="B10" s="409">
        <v>252.86377000000002</v>
      </c>
      <c r="C10" s="409">
        <v>13.360245999999997</v>
      </c>
      <c r="D10" s="409">
        <v>2.3969999999999998</v>
      </c>
      <c r="E10" s="409">
        <v>254</v>
      </c>
      <c r="F10" s="409">
        <f t="shared" si="0"/>
        <v>534.64523740000004</v>
      </c>
    </row>
    <row r="11" spans="1:18" x14ac:dyDescent="0.25">
      <c r="A11" s="408" t="s">
        <v>524</v>
      </c>
      <c r="B11" s="409"/>
      <c r="C11" s="409"/>
      <c r="D11" s="409"/>
      <c r="E11" s="409"/>
      <c r="F11" s="409">
        <f t="shared" si="0"/>
        <v>0</v>
      </c>
    </row>
    <row r="12" spans="1:18" x14ac:dyDescent="0.25">
      <c r="A12" s="406" t="s">
        <v>523</v>
      </c>
      <c r="B12" s="409">
        <v>217.42259800000005</v>
      </c>
      <c r="C12" s="465">
        <v>2.131173</v>
      </c>
      <c r="D12" s="409">
        <v>5.35</v>
      </c>
      <c r="E12" s="465">
        <v>179.41706200000002</v>
      </c>
      <c r="F12" s="409"/>
    </row>
    <row r="13" spans="1:18" x14ac:dyDescent="0.25">
      <c r="A13" s="408" t="s">
        <v>525</v>
      </c>
      <c r="B13" s="409">
        <v>1980</v>
      </c>
      <c r="C13" s="409">
        <v>0</v>
      </c>
      <c r="D13" s="409">
        <v>130</v>
      </c>
      <c r="E13" s="409">
        <v>1830</v>
      </c>
      <c r="F13" s="409">
        <f t="shared" si="0"/>
        <v>3940</v>
      </c>
    </row>
    <row r="14" spans="1:18" x14ac:dyDescent="0.25">
      <c r="A14" s="414"/>
      <c r="B14" s="415"/>
      <c r="C14" s="415"/>
      <c r="D14" s="415"/>
      <c r="E14" s="415"/>
      <c r="F14" s="415"/>
      <c r="P14" s="467"/>
      <c r="R14" s="467"/>
    </row>
    <row r="15" spans="1:18" x14ac:dyDescent="0.25">
      <c r="A15" s="414"/>
      <c r="B15" s="415"/>
      <c r="C15" s="415"/>
      <c r="D15" s="415"/>
      <c r="E15" s="415"/>
      <c r="F15" s="415"/>
      <c r="P15" s="404"/>
      <c r="Q15" s="404"/>
      <c r="R15" s="404"/>
    </row>
    <row r="16" spans="1:18" x14ac:dyDescent="0.25">
      <c r="A16" s="414"/>
      <c r="B16" s="415"/>
      <c r="C16" s="415"/>
      <c r="D16" s="415"/>
      <c r="E16" s="415"/>
      <c r="F16" s="415"/>
    </row>
    <row r="17" spans="1:18" x14ac:dyDescent="0.25">
      <c r="A17" s="405"/>
      <c r="B17" s="405"/>
      <c r="C17" s="405"/>
      <c r="D17" s="405"/>
      <c r="E17" s="405"/>
      <c r="F17" s="405"/>
    </row>
    <row r="18" spans="1:18" x14ac:dyDescent="0.25">
      <c r="A18" s="419"/>
      <c r="B18" s="420" t="s">
        <v>541</v>
      </c>
      <c r="C18" s="420" t="s">
        <v>541</v>
      </c>
      <c r="D18" s="421" t="s">
        <v>541</v>
      </c>
      <c r="E18" s="405"/>
      <c r="H18" s="428"/>
      <c r="I18" s="429" t="s">
        <v>542</v>
      </c>
      <c r="J18" s="429" t="s">
        <v>542</v>
      </c>
      <c r="K18" s="430" t="s">
        <v>542</v>
      </c>
      <c r="O18" s="437"/>
      <c r="P18" s="438" t="s">
        <v>96</v>
      </c>
      <c r="Q18" s="438" t="s">
        <v>96</v>
      </c>
      <c r="R18" s="439" t="s">
        <v>96</v>
      </c>
    </row>
    <row r="19" spans="1:18" ht="17.25" x14ac:dyDescent="0.25">
      <c r="A19" s="422" t="s">
        <v>501</v>
      </c>
      <c r="B19" s="423" t="s">
        <v>502</v>
      </c>
      <c r="C19" s="423" t="s">
        <v>502</v>
      </c>
      <c r="D19" s="424" t="s">
        <v>502</v>
      </c>
      <c r="E19" s="405"/>
      <c r="H19" s="431" t="s">
        <v>501</v>
      </c>
      <c r="I19" s="432" t="s">
        <v>543</v>
      </c>
      <c r="J19" s="432" t="s">
        <v>543</v>
      </c>
      <c r="K19" s="433" t="s">
        <v>543</v>
      </c>
      <c r="O19" s="440" t="s">
        <v>501</v>
      </c>
      <c r="P19" s="441" t="s">
        <v>532</v>
      </c>
      <c r="Q19" s="441" t="s">
        <v>532</v>
      </c>
      <c r="R19" s="442" t="s">
        <v>533</v>
      </c>
    </row>
    <row r="20" spans="1:18" x14ac:dyDescent="0.25">
      <c r="A20" s="425"/>
      <c r="B20" s="426" t="s">
        <v>503</v>
      </c>
      <c r="C20" s="426" t="s">
        <v>504</v>
      </c>
      <c r="D20" s="427" t="s">
        <v>505</v>
      </c>
      <c r="H20" s="434"/>
      <c r="I20" s="435" t="s">
        <v>503</v>
      </c>
      <c r="J20" s="435" t="s">
        <v>504</v>
      </c>
      <c r="K20" s="436" t="s">
        <v>505</v>
      </c>
      <c r="O20" s="443"/>
      <c r="P20" s="444" t="s">
        <v>503</v>
      </c>
      <c r="Q20" s="444" t="s">
        <v>504</v>
      </c>
      <c r="R20" s="445" t="s">
        <v>505</v>
      </c>
    </row>
    <row r="21" spans="1:18" x14ac:dyDescent="0.25">
      <c r="A21" s="413" t="s">
        <v>506</v>
      </c>
      <c r="B21" s="416">
        <v>408</v>
      </c>
      <c r="C21" s="416">
        <v>489.3</v>
      </c>
      <c r="D21" s="417">
        <v>560.20000000000005</v>
      </c>
      <c r="H21" s="413" t="s">
        <v>506</v>
      </c>
      <c r="I21" s="416">
        <v>1031.4000000000001</v>
      </c>
      <c r="J21" s="416">
        <v>1122.8</v>
      </c>
      <c r="K21" s="417">
        <v>1229.7</v>
      </c>
      <c r="O21" s="413" t="s">
        <v>506</v>
      </c>
      <c r="P21" s="416">
        <v>1560.8</v>
      </c>
      <c r="Q21" s="416">
        <v>1759.8</v>
      </c>
      <c r="R21" s="417">
        <v>1942.5</v>
      </c>
    </row>
    <row r="22" spans="1:18" x14ac:dyDescent="0.25">
      <c r="A22" s="413" t="s">
        <v>507</v>
      </c>
      <c r="B22" s="416">
        <v>516</v>
      </c>
      <c r="C22" s="416">
        <v>586.6</v>
      </c>
      <c r="D22" s="417">
        <v>660.8</v>
      </c>
      <c r="H22" s="413" t="s">
        <v>507</v>
      </c>
      <c r="I22" s="416">
        <v>469.3</v>
      </c>
      <c r="J22" s="416">
        <v>495.3</v>
      </c>
      <c r="K22" s="417">
        <v>531</v>
      </c>
      <c r="O22" s="413" t="s">
        <v>507</v>
      </c>
      <c r="P22" s="416">
        <v>1026.9000000000001</v>
      </c>
      <c r="Q22" s="416">
        <v>1130.5999999999999</v>
      </c>
      <c r="R22" s="417">
        <v>1236.8</v>
      </c>
    </row>
    <row r="23" spans="1:18" x14ac:dyDescent="0.25">
      <c r="A23" s="413" t="s">
        <v>508</v>
      </c>
      <c r="B23" s="416">
        <v>69.7</v>
      </c>
      <c r="C23" s="416">
        <v>101.3</v>
      </c>
      <c r="D23" s="417">
        <v>131.9</v>
      </c>
      <c r="H23" s="413" t="s">
        <v>508</v>
      </c>
      <c r="I23" s="416">
        <v>3.7</v>
      </c>
      <c r="J23" s="416">
        <v>4</v>
      </c>
      <c r="K23" s="417">
        <v>9.6999999999999993</v>
      </c>
      <c r="O23" s="413" t="s">
        <v>508</v>
      </c>
      <c r="P23" s="416">
        <v>74.5</v>
      </c>
      <c r="Q23" s="416">
        <v>106.3</v>
      </c>
      <c r="R23" s="417">
        <v>144.9</v>
      </c>
    </row>
    <row r="24" spans="1:18" x14ac:dyDescent="0.25">
      <c r="A24" s="413" t="s">
        <v>509</v>
      </c>
      <c r="B24" s="416">
        <v>134</v>
      </c>
      <c r="C24" s="416">
        <v>187</v>
      </c>
      <c r="D24" s="417">
        <v>239.4</v>
      </c>
      <c r="H24" s="413" t="s">
        <v>509</v>
      </c>
      <c r="I24" s="416">
        <v>110.6</v>
      </c>
      <c r="J24" s="416">
        <v>150.5</v>
      </c>
      <c r="K24" s="417">
        <v>195.6</v>
      </c>
      <c r="O24" s="413" t="s">
        <v>509</v>
      </c>
      <c r="P24" s="416">
        <v>267.39999999999998</v>
      </c>
      <c r="Q24" s="416">
        <v>371.3</v>
      </c>
      <c r="R24" s="417">
        <v>475.3</v>
      </c>
    </row>
    <row r="25" spans="1:18" x14ac:dyDescent="0.25">
      <c r="A25" s="413" t="s">
        <v>510</v>
      </c>
      <c r="B25" s="416">
        <v>19.8</v>
      </c>
      <c r="C25" s="416">
        <v>29.2</v>
      </c>
      <c r="D25" s="417">
        <v>38</v>
      </c>
      <c r="H25" s="413" t="s">
        <v>510</v>
      </c>
      <c r="I25" s="416">
        <v>13.7</v>
      </c>
      <c r="J25" s="416">
        <v>20.399999999999999</v>
      </c>
      <c r="K25" s="417">
        <v>27.3</v>
      </c>
      <c r="O25" s="413" t="s">
        <v>510</v>
      </c>
      <c r="P25" s="416">
        <v>36.6</v>
      </c>
      <c r="Q25" s="416">
        <v>54.3</v>
      </c>
      <c r="R25" s="417">
        <v>71.2</v>
      </c>
    </row>
    <row r="26" spans="1:18" x14ac:dyDescent="0.25">
      <c r="A26" s="413" t="s">
        <v>511</v>
      </c>
      <c r="B26" s="416">
        <v>183.4</v>
      </c>
      <c r="C26" s="416">
        <v>252.9</v>
      </c>
      <c r="D26" s="417">
        <v>320.7</v>
      </c>
      <c r="H26" s="413" t="s">
        <v>511</v>
      </c>
      <c r="I26" s="416">
        <v>161.5</v>
      </c>
      <c r="J26" s="416">
        <v>254</v>
      </c>
      <c r="K26" s="417">
        <v>368.2</v>
      </c>
      <c r="O26" s="413" t="s">
        <v>511</v>
      </c>
      <c r="P26" s="416">
        <v>359.8</v>
      </c>
      <c r="Q26" s="416">
        <v>534.6</v>
      </c>
      <c r="R26" s="417">
        <v>723.7</v>
      </c>
    </row>
    <row r="27" spans="1:18" x14ac:dyDescent="0.25">
      <c r="A27" s="413" t="s">
        <v>512</v>
      </c>
      <c r="B27" s="416">
        <v>121.5</v>
      </c>
      <c r="C27" s="416">
        <v>217.4</v>
      </c>
      <c r="D27" s="417">
        <v>314.89999999999998</v>
      </c>
      <c r="H27" s="413" t="s">
        <v>512</v>
      </c>
      <c r="I27" s="416">
        <v>108.8</v>
      </c>
      <c r="J27" s="416">
        <v>179.4</v>
      </c>
      <c r="K27" s="417">
        <v>260.7</v>
      </c>
      <c r="O27" s="413" t="s">
        <v>512</v>
      </c>
      <c r="P27" s="416">
        <v>232.6</v>
      </c>
      <c r="Q27" s="416">
        <v>406.2</v>
      </c>
      <c r="R27" s="417">
        <v>585</v>
      </c>
    </row>
    <row r="28" spans="1:18" x14ac:dyDescent="0.25">
      <c r="A28" s="413" t="s">
        <v>513</v>
      </c>
      <c r="B28" s="416"/>
      <c r="C28" s="416"/>
      <c r="D28" s="466"/>
      <c r="H28" s="413" t="s">
        <v>513</v>
      </c>
      <c r="I28" s="416"/>
      <c r="J28" s="416"/>
      <c r="K28" s="418"/>
      <c r="O28" s="413" t="s">
        <v>513</v>
      </c>
      <c r="P28" s="416"/>
      <c r="Q28" s="416"/>
      <c r="R28" s="418"/>
    </row>
    <row r="29" spans="1:18" x14ac:dyDescent="0.25">
      <c r="A29" s="425"/>
      <c r="B29" s="448" t="s">
        <v>544</v>
      </c>
      <c r="C29" s="448" t="s">
        <v>545</v>
      </c>
      <c r="D29" s="427" t="s">
        <v>546</v>
      </c>
      <c r="H29" s="434"/>
      <c r="I29" s="449" t="s">
        <v>544</v>
      </c>
      <c r="J29" s="449" t="s">
        <v>545</v>
      </c>
      <c r="K29" s="436" t="s">
        <v>546</v>
      </c>
      <c r="O29" s="443"/>
      <c r="P29" s="447" t="s">
        <v>544</v>
      </c>
      <c r="Q29" s="447" t="s">
        <v>545</v>
      </c>
      <c r="R29" s="445" t="s">
        <v>546</v>
      </c>
    </row>
    <row r="30" spans="1:18" x14ac:dyDescent="0.25">
      <c r="A30" s="407" t="s">
        <v>514</v>
      </c>
      <c r="B30" s="412">
        <v>1320.5</v>
      </c>
      <c r="C30" s="412">
        <v>1980</v>
      </c>
      <c r="D30" s="411">
        <v>2786.5</v>
      </c>
      <c r="H30" s="407" t="s">
        <v>514</v>
      </c>
      <c r="I30" s="412">
        <v>1338.6</v>
      </c>
      <c r="J30" s="412">
        <v>1830</v>
      </c>
      <c r="K30" s="411">
        <v>2463.9</v>
      </c>
      <c r="O30" s="407" t="s">
        <v>514</v>
      </c>
      <c r="P30" s="412">
        <v>2839.4</v>
      </c>
      <c r="Q30" s="412">
        <v>3940</v>
      </c>
      <c r="R30" s="411">
        <v>5240.3999999999996</v>
      </c>
    </row>
    <row r="32" spans="1:18" x14ac:dyDescent="0.25">
      <c r="A32" s="414"/>
      <c r="C32" s="404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1"/>
  <sheetViews>
    <sheetView workbookViewId="0">
      <selection sqref="A1:J1"/>
    </sheetView>
  </sheetViews>
  <sheetFormatPr baseColWidth="10" defaultRowHeight="15" x14ac:dyDescent="0.25"/>
  <cols>
    <col min="1" max="1" width="61.42578125" style="3" customWidth="1"/>
    <col min="2" max="6" width="13.28515625" style="3" customWidth="1"/>
    <col min="7" max="11" width="11.42578125" style="3" customWidth="1"/>
    <col min="12" max="16384" width="11.42578125" style="3"/>
  </cols>
  <sheetData>
    <row r="1" spans="1:18" ht="69" customHeight="1" x14ac:dyDescent="0.25">
      <c r="A1" s="507" t="s">
        <v>582</v>
      </c>
      <c r="B1" s="507"/>
      <c r="C1" s="507"/>
      <c r="D1" s="507"/>
      <c r="E1" s="507"/>
      <c r="F1" s="507"/>
      <c r="G1" s="507"/>
      <c r="H1" s="507"/>
      <c r="I1" s="507"/>
      <c r="J1" s="507"/>
    </row>
    <row r="3" spans="1:18" ht="15.75" thickBot="1" x14ac:dyDescent="0.3"/>
    <row r="4" spans="1:18" ht="36.75" customHeight="1" x14ac:dyDescent="0.25">
      <c r="A4" s="254"/>
      <c r="B4" s="502" t="s">
        <v>585</v>
      </c>
      <c r="C4" s="503"/>
      <c r="D4" s="503"/>
      <c r="E4" s="503"/>
      <c r="F4" s="504"/>
      <c r="G4" s="502" t="s">
        <v>586</v>
      </c>
      <c r="H4" s="505"/>
      <c r="I4" s="505"/>
      <c r="J4" s="505"/>
      <c r="K4" s="506"/>
    </row>
    <row r="5" spans="1:18" ht="38.25" x14ac:dyDescent="0.25">
      <c r="A5" s="255" t="s">
        <v>152</v>
      </c>
      <c r="B5" s="256" t="s">
        <v>153</v>
      </c>
      <c r="C5" s="257" t="s">
        <v>154</v>
      </c>
      <c r="D5" s="257" t="s">
        <v>2</v>
      </c>
      <c r="E5" s="258" t="s">
        <v>155</v>
      </c>
      <c r="F5" s="257" t="s">
        <v>96</v>
      </c>
      <c r="G5" s="256" t="s">
        <v>153</v>
      </c>
      <c r="H5" s="257" t="s">
        <v>154</v>
      </c>
      <c r="I5" s="257" t="s">
        <v>2</v>
      </c>
      <c r="J5" s="258" t="s">
        <v>155</v>
      </c>
      <c r="K5" s="259" t="s">
        <v>96</v>
      </c>
      <c r="L5" s="35"/>
    </row>
    <row r="6" spans="1:18" ht="30" x14ac:dyDescent="0.25">
      <c r="A6" s="260" t="s">
        <v>481</v>
      </c>
      <c r="B6" s="261" t="s">
        <v>156</v>
      </c>
      <c r="C6" s="262" t="s">
        <v>157</v>
      </c>
      <c r="D6" s="263" t="s">
        <v>4</v>
      </c>
      <c r="E6" s="264" t="s">
        <v>158</v>
      </c>
      <c r="F6" s="263" t="s">
        <v>97</v>
      </c>
      <c r="G6" s="261" t="s">
        <v>158</v>
      </c>
      <c r="H6" s="262" t="s">
        <v>157</v>
      </c>
      <c r="I6" s="263" t="s">
        <v>4</v>
      </c>
      <c r="J6" s="264" t="s">
        <v>158</v>
      </c>
      <c r="K6" s="265" t="s">
        <v>97</v>
      </c>
      <c r="M6" s="93" t="s">
        <v>60</v>
      </c>
    </row>
    <row r="7" spans="1:18" x14ac:dyDescent="0.25">
      <c r="A7" s="158" t="s">
        <v>482</v>
      </c>
      <c r="B7" s="372">
        <v>4347.8582855185159</v>
      </c>
      <c r="C7" s="373">
        <v>2454.4046772568099</v>
      </c>
      <c r="D7" s="373">
        <v>217.88672254063192</v>
      </c>
      <c r="E7" s="374">
        <v>114.52080857697715</v>
      </c>
      <c r="F7" s="378">
        <f t="shared" ref="F7:F12" si="0">B7+C7+D7*1.9+E7</f>
        <v>7330.7685441795038</v>
      </c>
      <c r="G7" s="372">
        <v>86.412517518514505</v>
      </c>
      <c r="H7" s="373">
        <v>113.32637825680922</v>
      </c>
      <c r="I7" s="373">
        <v>17.62099054063188</v>
      </c>
      <c r="J7" s="374">
        <v>-2.7830664230228592</v>
      </c>
      <c r="K7" s="379">
        <f>G7+H7+I7*1.9+J7</f>
        <v>230.43571137950144</v>
      </c>
      <c r="M7" s="161"/>
      <c r="O7" s="161"/>
      <c r="P7" s="161"/>
      <c r="Q7" s="161"/>
      <c r="R7" s="161"/>
    </row>
    <row r="8" spans="1:18" x14ac:dyDescent="0.25">
      <c r="A8" s="158" t="s">
        <v>345</v>
      </c>
      <c r="B8" s="375">
        <v>1177.2817964814835</v>
      </c>
      <c r="C8" s="376">
        <v>1621.6354447431886</v>
      </c>
      <c r="D8" s="376">
        <v>92.269953459368082</v>
      </c>
      <c r="E8" s="377">
        <v>21.94710542302284</v>
      </c>
      <c r="F8" s="378">
        <f t="shared" si="0"/>
        <v>2996.1772582204944</v>
      </c>
      <c r="G8" s="375">
        <v>46.182108481483283</v>
      </c>
      <c r="H8" s="376">
        <v>-107.42710125681151</v>
      </c>
      <c r="I8" s="376">
        <v>-17.216095540631926</v>
      </c>
      <c r="J8" s="377">
        <v>1.1991874230228703</v>
      </c>
      <c r="K8" s="379">
        <f t="shared" ref="K8:K12" si="1">G8+H8+I8*1.9+J8</f>
        <v>-92.75638687950601</v>
      </c>
      <c r="M8" s="161"/>
      <c r="O8" s="161"/>
      <c r="P8" s="161"/>
      <c r="Q8" s="161"/>
      <c r="R8" s="161"/>
    </row>
    <row r="9" spans="1:18" x14ac:dyDescent="0.25">
      <c r="A9" s="158" t="s">
        <v>159</v>
      </c>
      <c r="B9" s="162">
        <v>233.92928399999988</v>
      </c>
      <c r="C9" s="163">
        <v>233.73862699999989</v>
      </c>
      <c r="D9" s="163">
        <v>17.120153999999999</v>
      </c>
      <c r="E9" s="164">
        <v>2.50786</v>
      </c>
      <c r="F9" s="159">
        <f t="shared" si="0"/>
        <v>502.70406359999976</v>
      </c>
      <c r="G9" s="162">
        <v>-104.27129100000019</v>
      </c>
      <c r="H9" s="163">
        <v>-7.5779360000001645</v>
      </c>
      <c r="I9" s="163">
        <v>-3.7287989999999986</v>
      </c>
      <c r="J9" s="164">
        <v>8.9446999999999832E-2</v>
      </c>
      <c r="K9" s="160">
        <f t="shared" si="1"/>
        <v>-118.84449810000035</v>
      </c>
      <c r="L9" s="161"/>
      <c r="M9" s="161"/>
    </row>
    <row r="10" spans="1:18" x14ac:dyDescent="0.25">
      <c r="A10" s="158" t="s">
        <v>160</v>
      </c>
      <c r="B10" s="162">
        <v>318.17189500000006</v>
      </c>
      <c r="C10" s="163">
        <v>300.98153699999995</v>
      </c>
      <c r="D10" s="163">
        <v>17.478249999999999</v>
      </c>
      <c r="E10" s="164">
        <v>7.198999999999999</v>
      </c>
      <c r="F10" s="159">
        <f t="shared" si="0"/>
        <v>659.56110699999999</v>
      </c>
      <c r="G10" s="162">
        <v>43.201307000000156</v>
      </c>
      <c r="H10" s="163">
        <v>7.5379540000001271</v>
      </c>
      <c r="I10" s="163">
        <v>2.2606669999999998</v>
      </c>
      <c r="J10" s="164">
        <v>5.3036059999999985</v>
      </c>
      <c r="K10" s="160">
        <f t="shared" si="1"/>
        <v>60.338134300000277</v>
      </c>
      <c r="L10" s="161"/>
      <c r="M10" s="161"/>
    </row>
    <row r="11" spans="1:18" x14ac:dyDescent="0.25">
      <c r="A11" s="158" t="s">
        <v>760</v>
      </c>
      <c r="B11" s="162">
        <v>135</v>
      </c>
      <c r="C11" s="163">
        <v>70</v>
      </c>
      <c r="D11" s="163"/>
      <c r="E11" s="164"/>
      <c r="F11" s="159">
        <f t="shared" si="0"/>
        <v>205</v>
      </c>
      <c r="G11" s="162">
        <v>5</v>
      </c>
      <c r="H11" s="163">
        <v>0</v>
      </c>
      <c r="I11" s="163">
        <v>0</v>
      </c>
      <c r="J11" s="164">
        <v>0</v>
      </c>
      <c r="K11" s="160">
        <f t="shared" si="1"/>
        <v>5</v>
      </c>
      <c r="O11" s="161"/>
      <c r="P11" s="161"/>
      <c r="Q11" s="161"/>
      <c r="R11" s="161"/>
    </row>
    <row r="12" spans="1:18" x14ac:dyDescent="0.25">
      <c r="A12" s="165" t="s">
        <v>161</v>
      </c>
      <c r="B12" s="166">
        <v>1980</v>
      </c>
      <c r="C12" s="167">
        <v>1830</v>
      </c>
      <c r="D12" s="167"/>
      <c r="E12" s="168">
        <v>130</v>
      </c>
      <c r="F12" s="169">
        <f t="shared" si="0"/>
        <v>3940</v>
      </c>
      <c r="G12" s="166">
        <v>-15</v>
      </c>
      <c r="H12" s="167">
        <v>-40</v>
      </c>
      <c r="I12" s="167">
        <v>0</v>
      </c>
      <c r="J12" s="168">
        <v>-5</v>
      </c>
      <c r="K12" s="170">
        <f t="shared" si="1"/>
        <v>-60</v>
      </c>
      <c r="O12" s="161"/>
      <c r="P12" s="161"/>
      <c r="Q12" s="161"/>
      <c r="R12" s="161"/>
    </row>
    <row r="13" spans="1:18" x14ac:dyDescent="0.25">
      <c r="A13" s="171" t="s">
        <v>98</v>
      </c>
      <c r="B13" s="172">
        <f t="shared" ref="B13:K13" si="2">SUM(B7:B12)</f>
        <v>8192.2412609999992</v>
      </c>
      <c r="C13" s="172">
        <f t="shared" si="2"/>
        <v>6510.7602859999979</v>
      </c>
      <c r="D13" s="172">
        <f t="shared" si="2"/>
        <v>344.75508000000002</v>
      </c>
      <c r="E13" s="172">
        <f t="shared" si="2"/>
        <v>276.17477399999996</v>
      </c>
      <c r="F13" s="173">
        <f t="shared" si="2"/>
        <v>15634.210972999997</v>
      </c>
      <c r="G13" s="174">
        <f t="shared" si="2"/>
        <v>61.524641999997755</v>
      </c>
      <c r="H13" s="172">
        <f t="shared" si="2"/>
        <v>-34.140705000002328</v>
      </c>
      <c r="I13" s="172">
        <f t="shared" si="2"/>
        <v>-1.0632370000000453</v>
      </c>
      <c r="J13" s="175">
        <f t="shared" si="2"/>
        <v>-1.1908259999999906</v>
      </c>
      <c r="K13" s="176">
        <f t="shared" si="2"/>
        <v>24.172960699995357</v>
      </c>
      <c r="L13" s="35"/>
    </row>
    <row r="14" spans="1:18" x14ac:dyDescent="0.25">
      <c r="A14" s="158"/>
      <c r="B14" s="177"/>
      <c r="C14" s="178"/>
      <c r="D14" s="178"/>
      <c r="E14" s="178"/>
      <c r="F14" s="178"/>
      <c r="G14" s="178"/>
      <c r="H14" s="178"/>
      <c r="I14" s="178"/>
      <c r="J14" s="178"/>
      <c r="K14" s="179"/>
    </row>
    <row r="15" spans="1:18" x14ac:dyDescent="0.25">
      <c r="A15" s="180" t="s">
        <v>99</v>
      </c>
      <c r="B15" s="181"/>
      <c r="C15" s="181"/>
      <c r="D15" s="181"/>
      <c r="E15" s="181"/>
      <c r="F15" s="181"/>
      <c r="G15" s="182"/>
      <c r="H15" s="182"/>
      <c r="I15" s="182"/>
      <c r="J15" s="182"/>
      <c r="K15" s="183"/>
    </row>
    <row r="16" spans="1:18" x14ac:dyDescent="0.25">
      <c r="A16" s="184" t="s">
        <v>482</v>
      </c>
      <c r="B16" s="372">
        <v>3727.9472485317765</v>
      </c>
      <c r="C16" s="373">
        <v>1869.8165635098096</v>
      </c>
      <c r="D16" s="373">
        <v>155.99885811707603</v>
      </c>
      <c r="E16" s="374">
        <v>70.168925310584498</v>
      </c>
      <c r="F16" s="378">
        <f t="shared" ref="F16:F20" si="3">B16+C16+D16*1.9+E16</f>
        <v>5964.3305677746148</v>
      </c>
      <c r="G16" s="375">
        <v>70.647820531776688</v>
      </c>
      <c r="H16" s="376">
        <v>68.998314509808552</v>
      </c>
      <c r="I16" s="376">
        <v>13.772981117076057</v>
      </c>
      <c r="J16" s="377">
        <v>-4.5439796894154938</v>
      </c>
      <c r="K16" s="379">
        <f>G16+H16+I16*1.9+J16</f>
        <v>161.27081947461426</v>
      </c>
      <c r="M16" s="161"/>
      <c r="N16" s="161"/>
      <c r="O16" s="161"/>
      <c r="P16" s="161"/>
    </row>
    <row r="17" spans="1:16" x14ac:dyDescent="0.25">
      <c r="A17" s="158" t="s">
        <v>345</v>
      </c>
      <c r="B17" s="375">
        <v>948.11631646822411</v>
      </c>
      <c r="C17" s="376">
        <v>1105.9089054901904</v>
      </c>
      <c r="D17" s="376">
        <v>54.765816882923971</v>
      </c>
      <c r="E17" s="377">
        <v>4.2068941547768191E-4</v>
      </c>
      <c r="F17" s="378">
        <f t="shared" si="3"/>
        <v>2158.0806947253855</v>
      </c>
      <c r="G17" s="375">
        <v>77.513934468222715</v>
      </c>
      <c r="H17" s="376">
        <v>-46.173488509807612</v>
      </c>
      <c r="I17" s="376">
        <v>-11.602553117076084</v>
      </c>
      <c r="J17" s="377">
        <v>4.414125689415485</v>
      </c>
      <c r="K17" s="379">
        <f t="shared" ref="K17:K20" si="4">G17+H17+I17*1.9+J17</f>
        <v>13.709720725386028</v>
      </c>
      <c r="M17" s="161"/>
      <c r="N17" s="161"/>
      <c r="O17" s="161"/>
      <c r="P17" s="161"/>
    </row>
    <row r="18" spans="1:16" x14ac:dyDescent="0.25">
      <c r="A18" s="158" t="s">
        <v>159</v>
      </c>
      <c r="B18" s="162">
        <v>197.07931199999987</v>
      </c>
      <c r="C18" s="163">
        <v>148.72800099999992</v>
      </c>
      <c r="D18" s="163">
        <v>12.280799999999997</v>
      </c>
      <c r="E18" s="164">
        <v>0</v>
      </c>
      <c r="F18" s="159">
        <f t="shared" si="3"/>
        <v>369.14083299999982</v>
      </c>
      <c r="G18" s="162">
        <v>-109.64255000000017</v>
      </c>
      <c r="H18" s="163">
        <v>-11.824312000000077</v>
      </c>
      <c r="I18" s="163">
        <v>-2.103529</v>
      </c>
      <c r="J18" s="164">
        <v>0</v>
      </c>
      <c r="K18" s="160">
        <f t="shared" si="4"/>
        <v>-125.46356710000025</v>
      </c>
      <c r="M18" s="161"/>
      <c r="N18" s="161"/>
      <c r="O18" s="161"/>
      <c r="P18" s="161"/>
    </row>
    <row r="19" spans="1:16" x14ac:dyDescent="0.25">
      <c r="A19" s="158" t="s">
        <v>160</v>
      </c>
      <c r="B19" s="162">
        <v>172.53306800000004</v>
      </c>
      <c r="C19" s="163">
        <v>131.55298399999995</v>
      </c>
      <c r="D19" s="163">
        <v>8.829229999999999</v>
      </c>
      <c r="E19" s="164">
        <v>0</v>
      </c>
      <c r="F19" s="159">
        <f t="shared" si="3"/>
        <v>320.86158899999998</v>
      </c>
      <c r="G19" s="162">
        <v>35.932295000000039</v>
      </c>
      <c r="H19" s="163">
        <v>12.398753999999954</v>
      </c>
      <c r="I19" s="163">
        <v>-1.284657000000001</v>
      </c>
      <c r="J19" s="164">
        <v>0</v>
      </c>
      <c r="K19" s="160">
        <f t="shared" si="4"/>
        <v>45.890200699999994</v>
      </c>
      <c r="M19" s="161"/>
      <c r="N19" s="161"/>
      <c r="O19" s="161"/>
      <c r="P19" s="161"/>
    </row>
    <row r="20" spans="1:16" x14ac:dyDescent="0.25">
      <c r="A20" s="165" t="s">
        <v>161</v>
      </c>
      <c r="B20" s="162">
        <v>420</v>
      </c>
      <c r="C20" s="163">
        <v>245</v>
      </c>
      <c r="D20" s="163"/>
      <c r="E20" s="164">
        <v>50</v>
      </c>
      <c r="F20" s="185">
        <f t="shared" si="3"/>
        <v>715</v>
      </c>
      <c r="G20" s="166">
        <v>-10</v>
      </c>
      <c r="H20" s="167">
        <v>0</v>
      </c>
      <c r="I20" s="167">
        <v>0</v>
      </c>
      <c r="J20" s="168">
        <v>0</v>
      </c>
      <c r="K20" s="170">
        <f t="shared" si="4"/>
        <v>-10</v>
      </c>
      <c r="M20" s="161"/>
      <c r="N20" s="161"/>
      <c r="O20" s="161"/>
      <c r="P20" s="161"/>
    </row>
    <row r="21" spans="1:16" x14ac:dyDescent="0.25">
      <c r="A21" s="171" t="s">
        <v>100</v>
      </c>
      <c r="B21" s="172">
        <f t="shared" ref="B21:K21" si="5">SUM(B16:B20)</f>
        <v>5465.675945</v>
      </c>
      <c r="C21" s="172">
        <f t="shared" si="5"/>
        <v>3501.0064539999998</v>
      </c>
      <c r="D21" s="172">
        <f t="shared" si="5"/>
        <v>231.87470500000001</v>
      </c>
      <c r="E21" s="172">
        <f t="shared" si="5"/>
        <v>120.16934599999998</v>
      </c>
      <c r="F21" s="186">
        <f t="shared" si="5"/>
        <v>9527.4136844999994</v>
      </c>
      <c r="G21" s="174">
        <f t="shared" si="5"/>
        <v>64.451499999999271</v>
      </c>
      <c r="H21" s="172">
        <f t="shared" si="5"/>
        <v>23.399268000000816</v>
      </c>
      <c r="I21" s="172">
        <f t="shared" si="5"/>
        <v>-1.2177580000000283</v>
      </c>
      <c r="J21" s="175">
        <f t="shared" si="5"/>
        <v>-0.1298540000000088</v>
      </c>
      <c r="K21" s="176">
        <f t="shared" si="5"/>
        <v>85.407173800000038</v>
      </c>
      <c r="L21" s="35"/>
    </row>
    <row r="22" spans="1:16" x14ac:dyDescent="0.25">
      <c r="A22" s="158"/>
      <c r="B22" s="177"/>
      <c r="C22" s="177"/>
      <c r="D22" s="177"/>
      <c r="E22" s="177"/>
      <c r="F22" s="177"/>
      <c r="G22" s="177"/>
      <c r="H22" s="177"/>
      <c r="I22" s="177"/>
      <c r="J22" s="177"/>
      <c r="K22" s="190"/>
    </row>
    <row r="23" spans="1:16" x14ac:dyDescent="0.25">
      <c r="A23" s="187" t="s">
        <v>101</v>
      </c>
      <c r="B23" s="188"/>
      <c r="C23" s="188"/>
      <c r="D23" s="188"/>
      <c r="E23" s="188"/>
      <c r="F23" s="188"/>
      <c r="G23" s="177"/>
      <c r="H23" s="177"/>
      <c r="I23" s="177"/>
      <c r="J23" s="177"/>
      <c r="K23" s="189"/>
    </row>
    <row r="24" spans="1:16" x14ac:dyDescent="0.25">
      <c r="A24" s="184" t="s">
        <v>482</v>
      </c>
      <c r="B24" s="372">
        <v>610.59551278309323</v>
      </c>
      <c r="C24" s="373">
        <v>531.0141976299999</v>
      </c>
      <c r="D24" s="373">
        <v>59.28436670644254</v>
      </c>
      <c r="E24" s="374">
        <v>35.923877517923145</v>
      </c>
      <c r="F24" s="403">
        <f t="shared" ref="F24:F28" si="6">B24+C24+D24*1.9+E24</f>
        <v>1290.1738846732571</v>
      </c>
      <c r="G24" s="372">
        <v>11.937233783093234</v>
      </c>
      <c r="H24" s="373">
        <v>37.659307630000058</v>
      </c>
      <c r="I24" s="373">
        <v>3.5927867064425385</v>
      </c>
      <c r="J24" s="374">
        <v>0.91998651792314945</v>
      </c>
      <c r="K24" s="379">
        <f>G24+H24+I24*1.9+J24</f>
        <v>57.34282267325726</v>
      </c>
      <c r="M24" s="161"/>
      <c r="N24" s="161"/>
      <c r="O24" s="161"/>
      <c r="P24" s="161"/>
    </row>
    <row r="25" spans="1:16" x14ac:dyDescent="0.25">
      <c r="A25" s="158" t="s">
        <v>345</v>
      </c>
      <c r="B25" s="375">
        <v>118.02932521690673</v>
      </c>
      <c r="C25" s="376">
        <v>360.19150536999996</v>
      </c>
      <c r="D25" s="376">
        <v>31.916625293557445</v>
      </c>
      <c r="E25" s="377">
        <v>5.7286874820768503</v>
      </c>
      <c r="F25" s="378">
        <f t="shared" si="6"/>
        <v>544.59110612674272</v>
      </c>
      <c r="G25" s="375">
        <v>-27.681511783093242</v>
      </c>
      <c r="H25" s="376">
        <v>-39.728146630000197</v>
      </c>
      <c r="I25" s="376">
        <v>-4.8717897064425557</v>
      </c>
      <c r="J25" s="377">
        <v>-1.0995475179231562</v>
      </c>
      <c r="K25" s="379">
        <f t="shared" ref="K25:K28" si="7">G25+H25+I25*1.9+J25</f>
        <v>-77.765606373257455</v>
      </c>
      <c r="M25" s="161"/>
      <c r="N25" s="161"/>
      <c r="O25" s="161"/>
      <c r="P25" s="161"/>
    </row>
    <row r="26" spans="1:16" x14ac:dyDescent="0.25">
      <c r="A26" s="158" t="s">
        <v>159</v>
      </c>
      <c r="B26" s="162">
        <v>31.721971999999997</v>
      </c>
      <c r="C26" s="163">
        <v>58.372905999999993</v>
      </c>
      <c r="D26" s="163">
        <v>3.7593539999999996</v>
      </c>
      <c r="E26" s="164">
        <v>1.8678600000000001</v>
      </c>
      <c r="F26" s="159">
        <f t="shared" si="6"/>
        <v>99.105510599999988</v>
      </c>
      <c r="G26" s="162">
        <v>3.0090290000000017</v>
      </c>
      <c r="H26" s="163">
        <v>-9.5599280000000064</v>
      </c>
      <c r="I26" s="163">
        <v>-1.5945799999999992</v>
      </c>
      <c r="J26" s="164">
        <v>4.9309999999999965E-2</v>
      </c>
      <c r="K26" s="160">
        <f t="shared" si="7"/>
        <v>-9.5312910000000031</v>
      </c>
      <c r="M26" s="161"/>
      <c r="N26" s="161"/>
      <c r="O26" s="161"/>
      <c r="P26" s="161"/>
    </row>
    <row r="27" spans="1:16" x14ac:dyDescent="0.25">
      <c r="A27" s="158" t="s">
        <v>160</v>
      </c>
      <c r="B27" s="162">
        <v>27.771876999999996</v>
      </c>
      <c r="C27" s="163">
        <v>147.98093200000002</v>
      </c>
      <c r="D27" s="163">
        <v>7.5970200000000006</v>
      </c>
      <c r="E27" s="164">
        <v>6.2169999999999996</v>
      </c>
      <c r="F27" s="159">
        <f t="shared" si="6"/>
        <v>196.40414700000002</v>
      </c>
      <c r="G27" s="162">
        <v>1.0752740000000003</v>
      </c>
      <c r="H27" s="163">
        <v>8.4632190000000378</v>
      </c>
      <c r="I27" s="163">
        <v>3.2211070000000008</v>
      </c>
      <c r="J27" s="164">
        <v>5.35</v>
      </c>
      <c r="K27" s="160">
        <f t="shared" si="7"/>
        <v>21.008596300000036</v>
      </c>
      <c r="M27" s="161"/>
      <c r="N27" s="161"/>
      <c r="O27" s="161"/>
      <c r="P27" s="161"/>
    </row>
    <row r="28" spans="1:16" x14ac:dyDescent="0.25">
      <c r="A28" s="165" t="s">
        <v>161</v>
      </c>
      <c r="B28" s="162">
        <v>300</v>
      </c>
      <c r="C28" s="163">
        <v>355</v>
      </c>
      <c r="D28" s="163"/>
      <c r="E28" s="164">
        <v>40</v>
      </c>
      <c r="F28" s="185">
        <f t="shared" si="6"/>
        <v>695</v>
      </c>
      <c r="G28" s="166">
        <v>0</v>
      </c>
      <c r="H28" s="167">
        <v>-40</v>
      </c>
      <c r="I28" s="167">
        <v>0</v>
      </c>
      <c r="J28" s="168">
        <v>-5</v>
      </c>
      <c r="K28" s="170">
        <f t="shared" si="7"/>
        <v>-45</v>
      </c>
      <c r="M28" s="161"/>
      <c r="N28" s="161"/>
      <c r="O28" s="161"/>
      <c r="P28" s="161"/>
    </row>
    <row r="29" spans="1:16" x14ac:dyDescent="0.25">
      <c r="A29" s="171" t="s">
        <v>100</v>
      </c>
      <c r="B29" s="172">
        <f t="shared" ref="B29:K29" si="8">SUM(B24:B28)</f>
        <v>1088.1186870000001</v>
      </c>
      <c r="C29" s="172">
        <f t="shared" si="8"/>
        <v>1452.5595409999999</v>
      </c>
      <c r="D29" s="172">
        <f t="shared" si="8"/>
        <v>102.55736599999999</v>
      </c>
      <c r="E29" s="172">
        <f t="shared" si="8"/>
        <v>89.737425000000002</v>
      </c>
      <c r="F29" s="186">
        <f t="shared" si="8"/>
        <v>2825.2746483999999</v>
      </c>
      <c r="G29" s="174">
        <f t="shared" si="8"/>
        <v>-11.659975000000006</v>
      </c>
      <c r="H29" s="172">
        <f t="shared" si="8"/>
        <v>-43.165548000000108</v>
      </c>
      <c r="I29" s="172">
        <f t="shared" si="8"/>
        <v>0.3475239999999844</v>
      </c>
      <c r="J29" s="175">
        <f t="shared" si="8"/>
        <v>0.21974899999999309</v>
      </c>
      <c r="K29" s="176">
        <f t="shared" si="8"/>
        <v>-53.945478400000162</v>
      </c>
      <c r="L29" s="35"/>
    </row>
    <row r="30" spans="1:16" x14ac:dyDescent="0.25">
      <c r="A30" s="158"/>
      <c r="B30" s="177"/>
      <c r="C30" s="177"/>
      <c r="D30" s="177"/>
      <c r="E30" s="177"/>
      <c r="F30" s="177"/>
      <c r="G30" s="177"/>
      <c r="H30" s="177"/>
      <c r="I30" s="177"/>
      <c r="J30" s="177"/>
      <c r="K30" s="190"/>
    </row>
    <row r="31" spans="1:16" x14ac:dyDescent="0.25">
      <c r="A31" s="187" t="s">
        <v>102</v>
      </c>
      <c r="B31" s="188"/>
      <c r="C31" s="188"/>
      <c r="D31" s="188"/>
      <c r="E31" s="188"/>
      <c r="F31" s="188"/>
      <c r="G31" s="191"/>
      <c r="H31" s="191"/>
      <c r="I31" s="191"/>
      <c r="J31" s="191"/>
      <c r="K31" s="189"/>
    </row>
    <row r="32" spans="1:16" x14ac:dyDescent="0.25">
      <c r="A32" s="184" t="s">
        <v>482</v>
      </c>
      <c r="B32" s="372">
        <v>9.315524203645742</v>
      </c>
      <c r="C32" s="373">
        <v>53.57391611700001</v>
      </c>
      <c r="D32" s="373">
        <v>2.6034977171133207</v>
      </c>
      <c r="E32" s="374">
        <v>8.428005748469495</v>
      </c>
      <c r="F32" s="380">
        <f>B32+C32+D32*1.9+E32</f>
        <v>76.264091731630572</v>
      </c>
      <c r="G32" s="375">
        <v>3.8274632036457419</v>
      </c>
      <c r="H32" s="376">
        <v>6.6687561170000151</v>
      </c>
      <c r="I32" s="376">
        <v>0.25522271711332012</v>
      </c>
      <c r="J32" s="377">
        <v>0.84092674846949489</v>
      </c>
      <c r="K32" s="379">
        <f>G32+H32+I32*1.9+J32</f>
        <v>11.822069231630561</v>
      </c>
      <c r="M32" s="161"/>
      <c r="N32" s="161"/>
      <c r="O32" s="161"/>
      <c r="P32" s="161"/>
    </row>
    <row r="33" spans="1:49" x14ac:dyDescent="0.25">
      <c r="A33" s="158" t="s">
        <v>345</v>
      </c>
      <c r="B33" s="375">
        <v>111.13615479635426</v>
      </c>
      <c r="C33" s="376">
        <v>155.53503388299998</v>
      </c>
      <c r="D33" s="376">
        <v>5.5875112828866804</v>
      </c>
      <c r="E33" s="377">
        <v>16.217997251530505</v>
      </c>
      <c r="F33" s="381">
        <f>B33+C33+D33*1.9+E33</f>
        <v>293.50545736836943</v>
      </c>
      <c r="G33" s="375">
        <v>-3.6503142036457348</v>
      </c>
      <c r="H33" s="376">
        <v>-21.525466117000008</v>
      </c>
      <c r="I33" s="376">
        <v>-0.74175271711331803</v>
      </c>
      <c r="J33" s="377">
        <v>-2.115390748469494</v>
      </c>
      <c r="K33" s="379">
        <f t="shared" ref="K33:K36" si="9">G33+H33+I33*1.9+J33</f>
        <v>-28.70050123163054</v>
      </c>
      <c r="M33" s="161"/>
      <c r="N33" s="161"/>
      <c r="O33" s="161"/>
      <c r="P33" s="161"/>
    </row>
    <row r="34" spans="1:49" x14ac:dyDescent="0.25">
      <c r="A34" s="158" t="s">
        <v>159</v>
      </c>
      <c r="B34" s="162">
        <v>5.1280000000000001</v>
      </c>
      <c r="C34" s="163">
        <v>26.637719999999998</v>
      </c>
      <c r="D34" s="163">
        <v>1.08</v>
      </c>
      <c r="E34" s="164">
        <v>0.6399999999999999</v>
      </c>
      <c r="F34" s="192">
        <f>B34+C34+D34*1.9+E34</f>
        <v>34.457720000000002</v>
      </c>
      <c r="G34" s="162">
        <v>2.3622299999999998</v>
      </c>
      <c r="H34" s="163">
        <v>13.806303999999997</v>
      </c>
      <c r="I34" s="163">
        <v>-3.0689999999999884E-2</v>
      </c>
      <c r="J34" s="164">
        <v>4.0136999999999867E-2</v>
      </c>
      <c r="K34" s="160">
        <f t="shared" si="9"/>
        <v>16.150359999999999</v>
      </c>
      <c r="M34" s="161"/>
      <c r="N34" s="161"/>
      <c r="O34" s="161"/>
      <c r="P34" s="161"/>
    </row>
    <row r="35" spans="1:49" x14ac:dyDescent="0.25">
      <c r="A35" s="158" t="s">
        <v>160</v>
      </c>
      <c r="B35" s="162">
        <v>117.86695</v>
      </c>
      <c r="C35" s="163">
        <v>21.447621000000002</v>
      </c>
      <c r="D35" s="163">
        <v>1.052</v>
      </c>
      <c r="E35" s="164">
        <v>0.9820000000000001</v>
      </c>
      <c r="F35" s="192">
        <f>B35+C35+D35*1.9+E35</f>
        <v>142.29537099999999</v>
      </c>
      <c r="G35" s="162">
        <v>6.1937380000000104</v>
      </c>
      <c r="H35" s="163">
        <v>-13.324019000000003</v>
      </c>
      <c r="I35" s="163">
        <v>0.32421699999999998</v>
      </c>
      <c r="J35" s="164">
        <v>-4.6393999999999935E-2</v>
      </c>
      <c r="K35" s="160">
        <f t="shared" si="9"/>
        <v>-6.5606626999999937</v>
      </c>
      <c r="M35" s="161"/>
      <c r="N35" s="161"/>
      <c r="O35" s="161"/>
      <c r="P35" s="161"/>
    </row>
    <row r="36" spans="1:49" ht="15.75" thickBot="1" x14ac:dyDescent="0.3">
      <c r="A36" s="298" t="s">
        <v>161</v>
      </c>
      <c r="B36" s="299">
        <v>1260</v>
      </c>
      <c r="C36" s="300">
        <v>1230</v>
      </c>
      <c r="D36" s="300"/>
      <c r="E36" s="301">
        <v>40</v>
      </c>
      <c r="F36" s="302">
        <f>B36+C36+D36*1.9+E36</f>
        <v>2530</v>
      </c>
      <c r="G36" s="299">
        <v>-5</v>
      </c>
      <c r="H36" s="300">
        <v>0</v>
      </c>
      <c r="I36" s="300">
        <v>0</v>
      </c>
      <c r="J36" s="301">
        <v>0</v>
      </c>
      <c r="K36" s="303">
        <f t="shared" si="9"/>
        <v>-5</v>
      </c>
      <c r="M36" s="161"/>
      <c r="N36" s="161"/>
      <c r="O36" s="161"/>
      <c r="P36" s="161"/>
    </row>
    <row r="37" spans="1:49" ht="15.75" thickBot="1" x14ac:dyDescent="0.3">
      <c r="A37" s="294" t="s">
        <v>100</v>
      </c>
      <c r="B37" s="295">
        <f t="shared" ref="B37:K37" si="10">SUM(B32:B36)</f>
        <v>1503.446629</v>
      </c>
      <c r="C37" s="296">
        <f t="shared" si="10"/>
        <v>1487.194291</v>
      </c>
      <c r="D37" s="296">
        <f t="shared" si="10"/>
        <v>10.323009000000001</v>
      </c>
      <c r="E37" s="297">
        <f t="shared" si="10"/>
        <v>66.268002999999993</v>
      </c>
      <c r="F37" s="295">
        <f t="shared" si="10"/>
        <v>3076.5226401</v>
      </c>
      <c r="G37" s="295">
        <f t="shared" si="10"/>
        <v>3.7331170000000178</v>
      </c>
      <c r="H37" s="296">
        <f t="shared" si="10"/>
        <v>-14.374424999999999</v>
      </c>
      <c r="I37" s="296">
        <f t="shared" si="10"/>
        <v>-0.19300299999999782</v>
      </c>
      <c r="J37" s="297">
        <f t="shared" si="10"/>
        <v>-1.2807209999999993</v>
      </c>
      <c r="K37" s="193">
        <f t="shared" si="10"/>
        <v>-12.288734699999974</v>
      </c>
      <c r="L37" s="35"/>
    </row>
    <row r="38" spans="1:49" x14ac:dyDescent="0.25">
      <c r="A38" s="307"/>
      <c r="B38" s="194"/>
      <c r="C38" s="194"/>
      <c r="D38" s="194"/>
      <c r="E38" s="194"/>
      <c r="F38" s="194"/>
      <c r="G38" s="195"/>
      <c r="H38" s="195"/>
      <c r="I38" s="196"/>
      <c r="J38" s="196"/>
      <c r="K38" s="196"/>
    </row>
    <row r="39" spans="1:49" s="197" customFormat="1" x14ac:dyDescent="0.25">
      <c r="A39" s="311" t="s">
        <v>484</v>
      </c>
      <c r="B39" s="311"/>
      <c r="C39" s="31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197" customFormat="1" x14ac:dyDescent="0.25">
      <c r="A40" s="311" t="s">
        <v>498</v>
      </c>
      <c r="B40" s="311"/>
      <c r="C40" s="31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197" customFormat="1" x14ac:dyDescent="0.25">
      <c r="A41" s="311" t="s">
        <v>499</v>
      </c>
      <c r="B41" s="311"/>
      <c r="C41" s="311"/>
      <c r="D41" s="311"/>
      <c r="E41" s="311"/>
      <c r="F41" s="311"/>
      <c r="G41" s="3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/>
  </sheetViews>
  <sheetFormatPr baseColWidth="10" defaultRowHeight="15" x14ac:dyDescent="0.25"/>
  <cols>
    <col min="1" max="1" width="13.7109375" style="3" bestFit="1" customWidth="1"/>
    <col min="2" max="2" width="11.42578125" style="3"/>
    <col min="3" max="3" width="40.85546875" style="3" customWidth="1"/>
    <col min="4" max="4" width="11.42578125" style="3"/>
    <col min="5" max="5" width="11.42578125" style="3" customWidth="1"/>
    <col min="6" max="6" width="9.5703125" style="3" customWidth="1"/>
    <col min="7" max="7" width="12.140625" style="3" customWidth="1"/>
    <col min="8" max="8" width="11.42578125" style="3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3" ht="15.75" x14ac:dyDescent="0.25">
      <c r="A1" s="358" t="s">
        <v>583</v>
      </c>
      <c r="B1" s="140"/>
      <c r="C1" s="140"/>
    </row>
    <row r="2" spans="1:13" ht="15.75" x14ac:dyDescent="0.25">
      <c r="A2" s="359" t="s">
        <v>584</v>
      </c>
    </row>
    <row r="3" spans="1:13" x14ac:dyDescent="0.25">
      <c r="A3" s="140"/>
    </row>
    <row r="4" spans="1:13" ht="15.75" thickBot="1" x14ac:dyDescent="0.3"/>
    <row r="5" spans="1:13" ht="15" customHeight="1" x14ac:dyDescent="0.25">
      <c r="A5" s="151"/>
      <c r="B5" s="2"/>
      <c r="C5" s="1"/>
      <c r="D5" s="511" t="s">
        <v>712</v>
      </c>
      <c r="E5" s="512"/>
      <c r="F5" s="512"/>
      <c r="G5" s="512"/>
      <c r="H5" s="513"/>
      <c r="I5" s="514" t="s">
        <v>713</v>
      </c>
      <c r="J5" s="515"/>
      <c r="K5" s="515"/>
      <c r="L5" s="515"/>
      <c r="M5" s="516"/>
    </row>
    <row r="6" spans="1:13" ht="24" x14ac:dyDescent="0.25">
      <c r="A6" s="152" t="s">
        <v>315</v>
      </c>
      <c r="B6" s="323" t="s">
        <v>485</v>
      </c>
      <c r="C6" s="141" t="s">
        <v>486</v>
      </c>
      <c r="D6" s="94" t="s">
        <v>313</v>
      </c>
      <c r="E6" s="114" t="s">
        <v>314</v>
      </c>
      <c r="F6" s="114" t="s">
        <v>2</v>
      </c>
      <c r="G6" s="114" t="s">
        <v>359</v>
      </c>
      <c r="H6" s="115" t="s">
        <v>3</v>
      </c>
      <c r="I6" s="94" t="s">
        <v>313</v>
      </c>
      <c r="J6" s="114" t="s">
        <v>314</v>
      </c>
      <c r="K6" s="114" t="s">
        <v>2</v>
      </c>
      <c r="L6" s="114" t="s">
        <v>359</v>
      </c>
      <c r="M6" s="120" t="s">
        <v>3</v>
      </c>
    </row>
    <row r="7" spans="1:13" ht="33.75" x14ac:dyDescent="0.25">
      <c r="A7" s="316"/>
      <c r="B7" s="143"/>
      <c r="C7" s="142"/>
      <c r="D7" s="116" t="s">
        <v>93</v>
      </c>
      <c r="E7" s="318" t="s">
        <v>322</v>
      </c>
      <c r="F7" s="117" t="s">
        <v>4</v>
      </c>
      <c r="G7" s="118" t="s">
        <v>93</v>
      </c>
      <c r="H7" s="119" t="s">
        <v>93</v>
      </c>
      <c r="I7" s="116" t="s">
        <v>94</v>
      </c>
      <c r="J7" s="318" t="s">
        <v>360</v>
      </c>
      <c r="K7" s="117" t="s">
        <v>4</v>
      </c>
      <c r="L7" s="118" t="s">
        <v>95</v>
      </c>
      <c r="M7" s="121" t="s">
        <v>95</v>
      </c>
    </row>
    <row r="8" spans="1:13" x14ac:dyDescent="0.25">
      <c r="A8" s="315"/>
      <c r="B8" s="8"/>
      <c r="C8" s="4" t="s">
        <v>318</v>
      </c>
      <c r="D8" s="7"/>
      <c r="E8" s="8"/>
      <c r="F8" s="5"/>
      <c r="G8" s="6"/>
      <c r="H8" s="4"/>
      <c r="I8" s="95"/>
      <c r="J8" s="96"/>
      <c r="K8" s="96"/>
      <c r="L8" s="96"/>
      <c r="M8" s="130"/>
    </row>
    <row r="9" spans="1:13" ht="15.75" x14ac:dyDescent="0.25">
      <c r="A9" s="317"/>
      <c r="B9" s="144">
        <v>0</v>
      </c>
      <c r="C9" s="9" t="s">
        <v>480</v>
      </c>
      <c r="D9" s="105">
        <v>4347.8582855185159</v>
      </c>
      <c r="E9" s="105">
        <v>2454.4046772568099</v>
      </c>
      <c r="F9" s="105">
        <v>217.88672254063192</v>
      </c>
      <c r="G9" s="105">
        <v>114.52080857697715</v>
      </c>
      <c r="H9" s="124">
        <f>D9+E9+F9*1.9+G9</f>
        <v>7330.7685441795038</v>
      </c>
      <c r="I9" s="97">
        <v>86.412517518514505</v>
      </c>
      <c r="J9" s="98">
        <v>113.32637825680922</v>
      </c>
      <c r="K9" s="98">
        <v>17.62099054063188</v>
      </c>
      <c r="L9" s="98">
        <v>-2.7830664230228592</v>
      </c>
      <c r="M9" s="131">
        <f>I9+J9+K9*1.9+L9</f>
        <v>230.43571137950144</v>
      </c>
    </row>
    <row r="10" spans="1:13" ht="30" customHeight="1" x14ac:dyDescent="0.25">
      <c r="A10" s="508" t="s">
        <v>317</v>
      </c>
      <c r="B10" s="145">
        <v>1</v>
      </c>
      <c r="C10" s="10" t="s">
        <v>419</v>
      </c>
      <c r="D10" s="106">
        <v>489.3320634814836</v>
      </c>
      <c r="E10" s="107">
        <v>1122.7561897431888</v>
      </c>
      <c r="F10" s="107">
        <v>66.368155459368097</v>
      </c>
      <c r="G10" s="107">
        <v>21.53632742302284</v>
      </c>
      <c r="H10" s="125">
        <f t="shared" ref="H10:H12" si="0">D10+E10+F10*1.9+G10</f>
        <v>1759.7240760204945</v>
      </c>
      <c r="I10" s="99">
        <v>-80.752094518514241</v>
      </c>
      <c r="J10" s="100">
        <v>-61.85306825681073</v>
      </c>
      <c r="K10" s="100">
        <v>-19.020066540631859</v>
      </c>
      <c r="L10" s="100">
        <v>1.8182414230228687</v>
      </c>
      <c r="M10" s="132">
        <f>I10+J10+K10*1.9+L10</f>
        <v>-176.92504777950262</v>
      </c>
    </row>
    <row r="11" spans="1:13" ht="15.75" x14ac:dyDescent="0.25">
      <c r="A11" s="509"/>
      <c r="B11" s="146">
        <v>2</v>
      </c>
      <c r="C11" s="11" t="s">
        <v>420</v>
      </c>
      <c r="D11" s="108">
        <v>586.63296700000001</v>
      </c>
      <c r="E11" s="109">
        <v>495.33382500000005</v>
      </c>
      <c r="F11" s="109">
        <v>25.382096000000001</v>
      </c>
      <c r="G11" s="109">
        <v>0.41077800000000003</v>
      </c>
      <c r="H11" s="126">
        <f t="shared" si="0"/>
        <v>1130.6035524000001</v>
      </c>
      <c r="I11" s="97">
        <v>198.30028599999997</v>
      </c>
      <c r="J11" s="98">
        <v>351.00768100000005</v>
      </c>
      <c r="K11" s="98">
        <v>12.192297000000003</v>
      </c>
      <c r="L11" s="98">
        <v>-0.61905399999999999</v>
      </c>
      <c r="M11" s="131">
        <f>I11+J11+K11*1.9+L11</f>
        <v>571.85427729999992</v>
      </c>
    </row>
    <row r="12" spans="1:13" ht="15.75" x14ac:dyDescent="0.25">
      <c r="A12" s="510"/>
      <c r="B12" s="145" t="s">
        <v>5</v>
      </c>
      <c r="C12" s="319" t="s">
        <v>421</v>
      </c>
      <c r="D12" s="110">
        <v>101.316766</v>
      </c>
      <c r="E12" s="105">
        <v>3.5454300000000001</v>
      </c>
      <c r="F12" s="105">
        <v>0.519702</v>
      </c>
      <c r="G12" s="105">
        <v>0</v>
      </c>
      <c r="H12" s="127">
        <f t="shared" si="0"/>
        <v>105.8496298</v>
      </c>
      <c r="I12" s="101">
        <v>-71.366082999999975</v>
      </c>
      <c r="J12" s="102">
        <v>-396.58171399999998</v>
      </c>
      <c r="K12" s="102">
        <v>-10.388325999999998</v>
      </c>
      <c r="L12" s="102">
        <v>0</v>
      </c>
      <c r="M12" s="133">
        <f>I12+J12+K12*1.9+L12</f>
        <v>-487.6856163999999</v>
      </c>
    </row>
    <row r="13" spans="1:13" ht="15.75" x14ac:dyDescent="0.25">
      <c r="A13" s="153"/>
      <c r="B13" s="147"/>
      <c r="C13" s="12" t="s">
        <v>319</v>
      </c>
      <c r="D13" s="111">
        <f>SUM(D10:D12)</f>
        <v>1177.2817964814835</v>
      </c>
      <c r="E13" s="111">
        <f t="shared" ref="E13:G13" si="1">SUM(E10:E12)</f>
        <v>1621.6354447431888</v>
      </c>
      <c r="F13" s="111">
        <f t="shared" si="1"/>
        <v>92.269953459368097</v>
      </c>
      <c r="G13" s="111">
        <f t="shared" si="1"/>
        <v>21.94710542302284</v>
      </c>
      <c r="H13" s="124">
        <f t="shared" ref="H13:M13" si="2">SUM(H10:H12)</f>
        <v>2996.1772582204949</v>
      </c>
      <c r="I13" s="97">
        <f t="shared" si="2"/>
        <v>46.182108481485756</v>
      </c>
      <c r="J13" s="98">
        <f t="shared" si="2"/>
        <v>-107.42710125681066</v>
      </c>
      <c r="K13" s="98">
        <f t="shared" si="2"/>
        <v>-17.216095540631855</v>
      </c>
      <c r="L13" s="98">
        <f t="shared" si="2"/>
        <v>1.1991874230228687</v>
      </c>
      <c r="M13" s="131">
        <f t="shared" si="2"/>
        <v>-92.7563868795026</v>
      </c>
    </row>
    <row r="14" spans="1:13" ht="28.5" customHeight="1" x14ac:dyDescent="0.25">
      <c r="A14" s="508" t="s">
        <v>316</v>
      </c>
      <c r="B14" s="145">
        <v>4</v>
      </c>
      <c r="C14" s="385" t="s">
        <v>422</v>
      </c>
      <c r="D14" s="106">
        <v>103.79350599999999</v>
      </c>
      <c r="E14" s="107">
        <v>104.53602500000001</v>
      </c>
      <c r="F14" s="107">
        <v>8.9706089999999996</v>
      </c>
      <c r="G14" s="107">
        <v>1.8678600000000001</v>
      </c>
      <c r="H14" s="125">
        <f>D14+E14+F14*1.9+G14</f>
        <v>227.24154810000002</v>
      </c>
      <c r="I14" s="99">
        <v>-70.228333000000035</v>
      </c>
      <c r="J14" s="100">
        <v>-10.492025000000012</v>
      </c>
      <c r="K14" s="100">
        <v>-2.5102149999999988</v>
      </c>
      <c r="L14" s="100">
        <v>4.9309999999999965E-2</v>
      </c>
      <c r="M14" s="132">
        <f>I14+J14+K14*1.9+L14</f>
        <v>-85.440456500000039</v>
      </c>
    </row>
    <row r="15" spans="1:13" ht="26.25" x14ac:dyDescent="0.25">
      <c r="A15" s="509"/>
      <c r="B15" s="145">
        <v>5</v>
      </c>
      <c r="C15" s="319" t="s">
        <v>483</v>
      </c>
      <c r="D15" s="108">
        <v>109.13588199999995</v>
      </c>
      <c r="E15" s="109">
        <v>109.40376299999998</v>
      </c>
      <c r="F15" s="109">
        <v>8.0205379999999984</v>
      </c>
      <c r="G15" s="109">
        <v>0.6399999999999999</v>
      </c>
      <c r="H15" s="126">
        <f t="shared" ref="H15:H24" si="3">D15+E15+F15*1.9+G15</f>
        <v>234.41866719999993</v>
      </c>
      <c r="I15" s="97">
        <v>-30.448955000000041</v>
      </c>
      <c r="J15" s="98">
        <v>-12.475726999999992</v>
      </c>
      <c r="K15" s="98">
        <v>-1.1878989999999998</v>
      </c>
      <c r="L15" s="98">
        <v>4.0136999999999867E-2</v>
      </c>
      <c r="M15" s="131">
        <f>I15+J15+K15*1.9+L15</f>
        <v>-45.141553100000031</v>
      </c>
    </row>
    <row r="16" spans="1:13" ht="26.25" x14ac:dyDescent="0.25">
      <c r="A16" s="509"/>
      <c r="B16" s="145" t="s">
        <v>6</v>
      </c>
      <c r="C16" s="319" t="s">
        <v>423</v>
      </c>
      <c r="D16" s="108">
        <v>20.999896</v>
      </c>
      <c r="E16" s="109">
        <v>19.798839000000005</v>
      </c>
      <c r="F16" s="109">
        <v>0.12900699999999998</v>
      </c>
      <c r="G16" s="109">
        <v>0</v>
      </c>
      <c r="H16" s="126">
        <f t="shared" si="3"/>
        <v>41.043848300000008</v>
      </c>
      <c r="I16" s="97">
        <v>-3.5940030000000007</v>
      </c>
      <c r="J16" s="98">
        <v>15.389816000000005</v>
      </c>
      <c r="K16" s="98">
        <v>-3.0685000000000018E-2</v>
      </c>
      <c r="L16" s="98">
        <v>0</v>
      </c>
      <c r="M16" s="131">
        <f>I16+J16+K16*1.9+L16</f>
        <v>11.737511500000004</v>
      </c>
    </row>
    <row r="17" spans="1:13" ht="26.25" x14ac:dyDescent="0.25">
      <c r="A17" s="509"/>
      <c r="B17" s="144" t="s">
        <v>7</v>
      </c>
      <c r="C17" s="319" t="s">
        <v>479</v>
      </c>
      <c r="D17" s="110">
        <v>135</v>
      </c>
      <c r="E17" s="105">
        <v>70</v>
      </c>
      <c r="F17" s="105"/>
      <c r="G17" s="105"/>
      <c r="H17" s="127">
        <f t="shared" si="3"/>
        <v>205</v>
      </c>
      <c r="I17" s="97">
        <v>5</v>
      </c>
      <c r="J17" s="98">
        <v>0</v>
      </c>
      <c r="K17" s="98">
        <v>0</v>
      </c>
      <c r="L17" s="98">
        <v>0</v>
      </c>
      <c r="M17" s="131">
        <f>I17+J17+K17*1.9+L17</f>
        <v>5</v>
      </c>
    </row>
    <row r="18" spans="1:13" ht="26.25" x14ac:dyDescent="0.25">
      <c r="A18" s="509"/>
      <c r="B18" s="148"/>
      <c r="C18" s="320" t="s">
        <v>343</v>
      </c>
      <c r="D18" s="111">
        <f t="shared" ref="D18:M18" si="4">SUM(D14:D17)</f>
        <v>368.92928399999994</v>
      </c>
      <c r="E18" s="111">
        <f t="shared" si="4"/>
        <v>303.73862700000001</v>
      </c>
      <c r="F18" s="111">
        <f t="shared" si="4"/>
        <v>17.120153999999999</v>
      </c>
      <c r="G18" s="111">
        <f t="shared" si="4"/>
        <v>2.50786</v>
      </c>
      <c r="H18" s="128">
        <f t="shared" si="4"/>
        <v>707.70406359999993</v>
      </c>
      <c r="I18" s="103">
        <f t="shared" si="4"/>
        <v>-99.271291000000076</v>
      </c>
      <c r="J18" s="104">
        <f t="shared" si="4"/>
        <v>-7.5779359999999993</v>
      </c>
      <c r="K18" s="104">
        <f t="shared" si="4"/>
        <v>-3.7287989999999986</v>
      </c>
      <c r="L18" s="104">
        <f t="shared" si="4"/>
        <v>8.9446999999999832E-2</v>
      </c>
      <c r="M18" s="134">
        <f t="shared" si="4"/>
        <v>-113.84449810000007</v>
      </c>
    </row>
    <row r="19" spans="1:13" ht="15.75" x14ac:dyDescent="0.25">
      <c r="A19" s="509"/>
      <c r="B19" s="149"/>
      <c r="C19" s="13" t="s">
        <v>320</v>
      </c>
      <c r="D19" s="108"/>
      <c r="E19" s="109"/>
      <c r="F19" s="109"/>
      <c r="G19" s="109"/>
      <c r="H19" s="126"/>
      <c r="I19" s="99" t="s">
        <v>60</v>
      </c>
      <c r="J19" s="100"/>
      <c r="K19" s="100"/>
      <c r="L19" s="100"/>
      <c r="M19" s="132"/>
    </row>
    <row r="20" spans="1:13" ht="25.5" x14ac:dyDescent="0.25">
      <c r="A20" s="509"/>
      <c r="B20" s="145">
        <v>4</v>
      </c>
      <c r="C20" s="385" t="s">
        <v>422</v>
      </c>
      <c r="D20" s="108">
        <v>113.10120499999999</v>
      </c>
      <c r="E20" s="109">
        <v>65.895468000000008</v>
      </c>
      <c r="F20" s="109">
        <v>10.136375999999998</v>
      </c>
      <c r="G20" s="109">
        <v>9.1999999999999998E-2</v>
      </c>
      <c r="H20" s="126">
        <f>D20+E20+F20*1.9+G20</f>
        <v>198.34778739999999</v>
      </c>
      <c r="I20" s="97">
        <v>9.7571578989999779</v>
      </c>
      <c r="J20" s="98">
        <v>-19.990163715999984</v>
      </c>
      <c r="K20" s="98">
        <v>-1.6617055000001102E-2</v>
      </c>
      <c r="L20" s="98">
        <v>-0.28700000000000003</v>
      </c>
      <c r="M20" s="131">
        <f>I20+J20+K20*1.9+L20</f>
        <v>-10.551578221500009</v>
      </c>
    </row>
    <row r="21" spans="1:13" ht="26.25" x14ac:dyDescent="0.25">
      <c r="A21" s="509"/>
      <c r="B21" s="145">
        <v>5</v>
      </c>
      <c r="C21" s="319" t="s">
        <v>483</v>
      </c>
      <c r="D21" s="108">
        <v>143.64986553899999</v>
      </c>
      <c r="E21" s="109">
        <v>145.46786533399998</v>
      </c>
      <c r="F21" s="109">
        <v>5.339707838999999</v>
      </c>
      <c r="G21" s="109">
        <v>1.7570000000000001</v>
      </c>
      <c r="H21" s="126">
        <f>D21+E21+F21*1.9+G21</f>
        <v>301.0201757671</v>
      </c>
      <c r="I21" s="97">
        <v>19.205769998999983</v>
      </c>
      <c r="J21" s="98">
        <v>40.065942729999961</v>
      </c>
      <c r="K21" s="98">
        <v>2.1411192839999993</v>
      </c>
      <c r="L21" s="98">
        <v>0.92060576000000016</v>
      </c>
      <c r="M21" s="131">
        <f t="shared" ref="M21:M22" si="5">I21+J21+K21*1.9+L21</f>
        <v>64.26044512859994</v>
      </c>
    </row>
    <row r="22" spans="1:13" ht="26.25" x14ac:dyDescent="0.25">
      <c r="A22" s="510"/>
      <c r="B22" s="144" t="s">
        <v>6</v>
      </c>
      <c r="C22" s="319" t="s">
        <v>423</v>
      </c>
      <c r="D22" s="110">
        <v>61.422702000000008</v>
      </c>
      <c r="E22" s="105">
        <v>89.618222999999986</v>
      </c>
      <c r="F22" s="105">
        <v>2.0021660000000003</v>
      </c>
      <c r="G22" s="105">
        <v>5.35</v>
      </c>
      <c r="H22" s="127">
        <f>D22+E22+F22*1.9+G22</f>
        <v>160.19504039999998</v>
      </c>
      <c r="I22" s="101">
        <v>14.239960710552864</v>
      </c>
      <c r="J22" s="102">
        <v>-12.537827408246358</v>
      </c>
      <c r="K22" s="102">
        <v>0.13616182300000035</v>
      </c>
      <c r="L22" s="102">
        <v>4.67</v>
      </c>
      <c r="M22" s="131">
        <f t="shared" si="5"/>
        <v>6.6308407660065072</v>
      </c>
    </row>
    <row r="23" spans="1:13" ht="26.25" x14ac:dyDescent="0.25">
      <c r="A23" s="153"/>
      <c r="B23" s="148"/>
      <c r="C23" s="320" t="s">
        <v>344</v>
      </c>
      <c r="D23" s="111">
        <f t="shared" ref="D23:M23" si="6">SUM(D20:D22)</f>
        <v>318.17377253900003</v>
      </c>
      <c r="E23" s="111">
        <f t="shared" si="6"/>
        <v>300.981556334</v>
      </c>
      <c r="F23" s="111">
        <f t="shared" si="6"/>
        <v>17.478249838999997</v>
      </c>
      <c r="G23" s="111">
        <f t="shared" si="6"/>
        <v>7.1989999999999998</v>
      </c>
      <c r="H23" s="128">
        <f t="shared" si="6"/>
        <v>659.56300356709994</v>
      </c>
      <c r="I23" s="103">
        <f t="shared" si="6"/>
        <v>43.202888608552826</v>
      </c>
      <c r="J23" s="104">
        <f t="shared" si="6"/>
        <v>7.5379516057536193</v>
      </c>
      <c r="K23" s="104">
        <f t="shared" si="6"/>
        <v>2.2606640519999983</v>
      </c>
      <c r="L23" s="104">
        <f t="shared" si="6"/>
        <v>5.3036057599999999</v>
      </c>
      <c r="M23" s="134">
        <f t="shared" si="6"/>
        <v>60.339707673106439</v>
      </c>
    </row>
    <row r="24" spans="1:13" ht="60.75" customHeight="1" x14ac:dyDescent="0.25">
      <c r="A24" s="322" t="s">
        <v>324</v>
      </c>
      <c r="B24" s="144" t="s">
        <v>8</v>
      </c>
      <c r="C24" s="324" t="s">
        <v>326</v>
      </c>
      <c r="D24" s="110">
        <v>1980</v>
      </c>
      <c r="E24" s="105">
        <v>1830</v>
      </c>
      <c r="F24" s="105"/>
      <c r="G24" s="105">
        <v>130</v>
      </c>
      <c r="H24" s="127">
        <f t="shared" si="3"/>
        <v>3940</v>
      </c>
      <c r="I24" s="101">
        <v>-15</v>
      </c>
      <c r="J24" s="102">
        <v>-40</v>
      </c>
      <c r="K24" s="102">
        <v>0</v>
      </c>
      <c r="L24" s="102">
        <v>-5</v>
      </c>
      <c r="M24" s="133">
        <f>I24+J24+K24*1.9+L24</f>
        <v>-60</v>
      </c>
    </row>
    <row r="25" spans="1:13" s="140" customFormat="1" ht="15.75" x14ac:dyDescent="0.25">
      <c r="A25" s="152"/>
      <c r="B25" s="149"/>
      <c r="C25" s="14" t="s">
        <v>321</v>
      </c>
      <c r="D25" s="136">
        <f t="shared" ref="D25:M25" si="7">D9+D13+D18+D23+D24</f>
        <v>8192.2431385390009</v>
      </c>
      <c r="E25" s="137">
        <f t="shared" si="7"/>
        <v>6510.7603053339981</v>
      </c>
      <c r="F25" s="137">
        <f t="shared" si="7"/>
        <v>344.75507983900002</v>
      </c>
      <c r="G25" s="137">
        <f t="shared" si="7"/>
        <v>276.17477399999996</v>
      </c>
      <c r="H25" s="126">
        <f t="shared" si="7"/>
        <v>15634.212869567098</v>
      </c>
      <c r="I25" s="138">
        <f t="shared" si="7"/>
        <v>61.526223608553011</v>
      </c>
      <c r="J25" s="139">
        <f t="shared" si="7"/>
        <v>-34.140707394247819</v>
      </c>
      <c r="K25" s="139">
        <f t="shared" si="7"/>
        <v>-1.0632399479999757</v>
      </c>
      <c r="L25" s="139">
        <f t="shared" si="7"/>
        <v>-1.1908262399999909</v>
      </c>
      <c r="M25" s="132">
        <f t="shared" si="7"/>
        <v>24.174534073105207</v>
      </c>
    </row>
    <row r="26" spans="1:13" ht="27" thickBot="1" x14ac:dyDescent="0.3">
      <c r="A26" s="154"/>
      <c r="B26" s="150"/>
      <c r="C26" s="321" t="s">
        <v>323</v>
      </c>
      <c r="D26" s="112">
        <f t="shared" ref="D26:M26" si="8">D25-D9</f>
        <v>3844.384853020485</v>
      </c>
      <c r="E26" s="113">
        <f t="shared" si="8"/>
        <v>4056.3556280771882</v>
      </c>
      <c r="F26" s="113">
        <f t="shared" si="8"/>
        <v>126.8683572983681</v>
      </c>
      <c r="G26" s="113">
        <f t="shared" si="8"/>
        <v>161.65396542302281</v>
      </c>
      <c r="H26" s="129">
        <f t="shared" si="8"/>
        <v>8303.4443253875943</v>
      </c>
      <c r="I26" s="122">
        <f t="shared" si="8"/>
        <v>-24.886293909961495</v>
      </c>
      <c r="J26" s="123">
        <f t="shared" si="8"/>
        <v>-147.46708565105703</v>
      </c>
      <c r="K26" s="123">
        <f t="shared" si="8"/>
        <v>-18.684230488631854</v>
      </c>
      <c r="L26" s="123">
        <f t="shared" si="8"/>
        <v>1.5922401830228683</v>
      </c>
      <c r="M26" s="135">
        <f t="shared" si="8"/>
        <v>-206.26117730639623</v>
      </c>
    </row>
    <row r="27" spans="1:13" x14ac:dyDescent="0.25">
      <c r="A27" s="93" t="s">
        <v>325</v>
      </c>
    </row>
    <row r="28" spans="1:13" ht="21" x14ac:dyDescent="0.35">
      <c r="E28" s="15"/>
      <c r="F28" s="15"/>
      <c r="G28" s="15"/>
      <c r="H28" s="15"/>
    </row>
    <row r="32" spans="1:13" x14ac:dyDescent="0.25">
      <c r="C32" s="92"/>
      <c r="D32" s="92"/>
      <c r="E32" s="92"/>
      <c r="F32" s="92"/>
    </row>
    <row r="33" spans="3:7" x14ac:dyDescent="0.25">
      <c r="C33" s="91"/>
      <c r="D33" s="155"/>
      <c r="E33" s="91"/>
      <c r="F33" s="91"/>
    </row>
    <row r="34" spans="3:7" x14ac:dyDescent="0.25">
      <c r="D34" s="93"/>
    </row>
    <row r="35" spans="3:7" x14ac:dyDescent="0.25">
      <c r="D35" s="93"/>
    </row>
    <row r="36" spans="3:7" x14ac:dyDescent="0.25">
      <c r="C36" s="92"/>
      <c r="D36" s="157"/>
      <c r="E36" s="156"/>
      <c r="F36" s="92"/>
      <c r="G36" s="93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5"/>
  <sheetViews>
    <sheetView topLeftCell="A15" workbookViewId="0">
      <selection activeCell="E50" sqref="E50"/>
    </sheetView>
  </sheetViews>
  <sheetFormatPr baseColWidth="10" defaultColWidth="11.42578125" defaultRowHeight="12" x14ac:dyDescent="0.2"/>
  <cols>
    <col min="1" max="1" width="11.42578125" style="44"/>
    <col min="2" max="2" width="17.5703125" style="44" bestFit="1" customWidth="1"/>
    <col min="3" max="3" width="12" style="44" customWidth="1"/>
    <col min="4" max="4" width="11.42578125" style="44"/>
    <col min="5" max="5" width="41" style="44" customWidth="1"/>
    <col min="6" max="6" width="21.5703125" style="44" customWidth="1"/>
    <col min="7" max="16384" width="11.42578125" style="44"/>
  </cols>
  <sheetData>
    <row r="1" spans="2:9" ht="15.75" x14ac:dyDescent="0.25">
      <c r="B1" s="252" t="s">
        <v>150</v>
      </c>
    </row>
    <row r="2" spans="2:9" ht="15" x14ac:dyDescent="0.2">
      <c r="B2" s="253" t="s">
        <v>151</v>
      </c>
    </row>
    <row r="3" spans="2:9" ht="12.75" thickBot="1" x14ac:dyDescent="0.25"/>
    <row r="4" spans="2:9" s="66" customFormat="1" ht="25.5" x14ac:dyDescent="0.2">
      <c r="B4" s="199" t="s">
        <v>9</v>
      </c>
      <c r="C4" s="200" t="s">
        <v>739</v>
      </c>
      <c r="D4" s="20" t="s">
        <v>740</v>
      </c>
      <c r="E4" s="20" t="s">
        <v>573</v>
      </c>
      <c r="F4" s="201" t="s">
        <v>112</v>
      </c>
    </row>
    <row r="5" spans="2:9" s="66" customFormat="1" ht="14.25" thickBot="1" x14ac:dyDescent="0.25">
      <c r="B5" s="202"/>
      <c r="C5" s="203" t="s">
        <v>113</v>
      </c>
      <c r="D5" s="47"/>
      <c r="E5" s="47"/>
      <c r="F5" s="204" t="s">
        <v>114</v>
      </c>
    </row>
    <row r="6" spans="2:9" s="66" customFormat="1" x14ac:dyDescent="0.2">
      <c r="B6" s="205" t="s">
        <v>579</v>
      </c>
      <c r="C6" s="468">
        <v>55.04</v>
      </c>
      <c r="D6" s="206">
        <v>1997</v>
      </c>
      <c r="E6" s="207" t="s">
        <v>572</v>
      </c>
      <c r="F6" s="208">
        <v>218</v>
      </c>
      <c r="I6" s="44"/>
    </row>
    <row r="7" spans="2:9" s="66" customFormat="1" x14ac:dyDescent="0.2">
      <c r="B7" s="209" t="s">
        <v>26</v>
      </c>
      <c r="C7" s="469">
        <v>14.16</v>
      </c>
      <c r="D7" s="211">
        <v>1990</v>
      </c>
      <c r="E7" s="212" t="s">
        <v>572</v>
      </c>
      <c r="F7" s="213" t="s">
        <v>115</v>
      </c>
      <c r="I7" s="44"/>
    </row>
    <row r="8" spans="2:9" s="66" customFormat="1" x14ac:dyDescent="0.2">
      <c r="B8" s="209" t="s">
        <v>27</v>
      </c>
      <c r="C8" s="469">
        <v>60.69</v>
      </c>
      <c r="D8" s="211">
        <v>1998</v>
      </c>
      <c r="E8" s="212" t="s">
        <v>439</v>
      </c>
      <c r="F8" s="213">
        <v>203</v>
      </c>
      <c r="H8" s="65"/>
      <c r="I8" s="44"/>
    </row>
    <row r="9" spans="2:9" s="66" customFormat="1" x14ac:dyDescent="0.2">
      <c r="B9" s="209" t="s">
        <v>301</v>
      </c>
      <c r="C9" s="469">
        <v>1.65</v>
      </c>
      <c r="D9" s="211">
        <v>2010</v>
      </c>
      <c r="E9" s="212" t="s">
        <v>132</v>
      </c>
      <c r="F9" s="213" t="s">
        <v>294</v>
      </c>
      <c r="H9" s="65"/>
      <c r="I9" s="44"/>
    </row>
    <row r="10" spans="2:9" x14ac:dyDescent="0.2">
      <c r="B10" s="209" t="s">
        <v>28</v>
      </c>
      <c r="C10" s="469">
        <v>85.69</v>
      </c>
      <c r="D10" s="211">
        <v>1967</v>
      </c>
      <c r="E10" s="212" t="s">
        <v>578</v>
      </c>
      <c r="F10" s="214" t="s">
        <v>116</v>
      </c>
      <c r="H10" s="52"/>
    </row>
    <row r="11" spans="2:9" ht="13.5" x14ac:dyDescent="0.2">
      <c r="B11" s="209" t="s">
        <v>558</v>
      </c>
      <c r="C11" s="469">
        <v>11.68</v>
      </c>
      <c r="D11" s="211">
        <v>2013</v>
      </c>
      <c r="E11" s="212" t="s">
        <v>572</v>
      </c>
      <c r="F11" s="214">
        <v>348</v>
      </c>
      <c r="H11" s="52"/>
    </row>
    <row r="12" spans="2:9" x14ac:dyDescent="0.2">
      <c r="B12" s="209" t="s">
        <v>29</v>
      </c>
      <c r="C12" s="469">
        <v>0.9</v>
      </c>
      <c r="D12" s="211">
        <v>1989</v>
      </c>
      <c r="E12" s="212" t="s">
        <v>411</v>
      </c>
      <c r="F12" s="213" t="s">
        <v>29</v>
      </c>
      <c r="H12" s="52"/>
    </row>
    <row r="13" spans="2:9" x14ac:dyDescent="0.2">
      <c r="B13" s="209" t="s">
        <v>30</v>
      </c>
      <c r="C13" s="469">
        <v>69.849999999999994</v>
      </c>
      <c r="D13" s="211">
        <v>1980</v>
      </c>
      <c r="E13" s="212" t="s">
        <v>351</v>
      </c>
      <c r="F13" s="213" t="s">
        <v>30</v>
      </c>
      <c r="H13" s="52"/>
    </row>
    <row r="14" spans="2:9" x14ac:dyDescent="0.2">
      <c r="B14" s="209" t="s">
        <v>437</v>
      </c>
      <c r="C14" s="469">
        <v>2.27</v>
      </c>
      <c r="D14" s="211">
        <v>2005</v>
      </c>
      <c r="E14" s="212" t="s">
        <v>572</v>
      </c>
      <c r="F14" s="213" t="s">
        <v>454</v>
      </c>
      <c r="H14" s="52"/>
    </row>
    <row r="15" spans="2:9" x14ac:dyDescent="0.2">
      <c r="B15" s="209" t="s">
        <v>329</v>
      </c>
      <c r="C15" s="469">
        <v>2.99</v>
      </c>
      <c r="D15" s="211">
        <v>2009</v>
      </c>
      <c r="E15" s="212" t="s">
        <v>439</v>
      </c>
      <c r="F15" s="213">
        <v>340</v>
      </c>
      <c r="H15" s="52"/>
    </row>
    <row r="16" spans="2:9" x14ac:dyDescent="0.2">
      <c r="B16" s="209" t="s">
        <v>31</v>
      </c>
      <c r="C16" s="469">
        <v>150.19999999999999</v>
      </c>
      <c r="D16" s="211">
        <v>1984</v>
      </c>
      <c r="E16" s="212" t="s">
        <v>575</v>
      </c>
      <c r="F16" s="214" t="s">
        <v>118</v>
      </c>
      <c r="H16" s="52"/>
    </row>
    <row r="17" spans="2:8" ht="13.5" x14ac:dyDescent="0.2">
      <c r="B17" s="209" t="s">
        <v>559</v>
      </c>
      <c r="C17" s="469">
        <v>18.79</v>
      </c>
      <c r="D17" s="211">
        <v>2010</v>
      </c>
      <c r="E17" s="212" t="s">
        <v>553</v>
      </c>
      <c r="F17" s="214">
        <v>435</v>
      </c>
      <c r="H17" s="52"/>
    </row>
    <row r="18" spans="2:8" x14ac:dyDescent="0.2">
      <c r="B18" s="209" t="s">
        <v>330</v>
      </c>
      <c r="C18" s="469">
        <v>45.02</v>
      </c>
      <c r="D18" s="211">
        <v>2007</v>
      </c>
      <c r="E18" s="212" t="s">
        <v>295</v>
      </c>
      <c r="F18" s="214">
        <v>338</v>
      </c>
      <c r="H18" s="52"/>
    </row>
    <row r="19" spans="2:8" x14ac:dyDescent="0.2">
      <c r="B19" s="209" t="s">
        <v>32</v>
      </c>
      <c r="C19" s="469">
        <v>739.44</v>
      </c>
      <c r="D19" s="211">
        <v>1969</v>
      </c>
      <c r="E19" s="212" t="s">
        <v>119</v>
      </c>
      <c r="F19" s="214" t="s">
        <v>120</v>
      </c>
      <c r="H19" s="52"/>
    </row>
    <row r="20" spans="2:8" x14ac:dyDescent="0.2">
      <c r="B20" s="209" t="s">
        <v>33</v>
      </c>
      <c r="C20" s="469">
        <v>190.52</v>
      </c>
      <c r="D20" s="211">
        <v>1970</v>
      </c>
      <c r="E20" s="212" t="s">
        <v>119</v>
      </c>
      <c r="F20" s="214" t="s">
        <v>120</v>
      </c>
      <c r="H20" s="52"/>
    </row>
    <row r="21" spans="2:8" x14ac:dyDescent="0.2">
      <c r="B21" s="209" t="s">
        <v>34</v>
      </c>
      <c r="C21" s="469">
        <v>19.18</v>
      </c>
      <c r="D21" s="211">
        <v>1988</v>
      </c>
      <c r="E21" s="212" t="s">
        <v>119</v>
      </c>
      <c r="F21" s="214" t="s">
        <v>120</v>
      </c>
      <c r="H21" s="52"/>
    </row>
    <row r="22" spans="2:8" x14ac:dyDescent="0.2">
      <c r="B22" s="209" t="s">
        <v>35</v>
      </c>
      <c r="C22" s="469">
        <v>0.36</v>
      </c>
      <c r="D22" s="211">
        <v>1991</v>
      </c>
      <c r="E22" s="212" t="s">
        <v>576</v>
      </c>
      <c r="F22" s="213" t="s">
        <v>35</v>
      </c>
      <c r="H22" s="52"/>
    </row>
    <row r="23" spans="2:8" ht="13.5" x14ac:dyDescent="0.2">
      <c r="B23" s="209" t="s">
        <v>589</v>
      </c>
      <c r="C23" s="469">
        <v>15.36</v>
      </c>
      <c r="D23" s="211">
        <v>2014</v>
      </c>
      <c r="E23" s="212" t="s">
        <v>574</v>
      </c>
      <c r="F23" s="213">
        <v>586</v>
      </c>
      <c r="H23" s="52"/>
    </row>
    <row r="24" spans="2:8" x14ac:dyDescent="0.2">
      <c r="B24" s="209" t="s">
        <v>394</v>
      </c>
      <c r="C24" s="469">
        <v>0.08</v>
      </c>
      <c r="D24" s="211">
        <v>1974</v>
      </c>
      <c r="E24" s="212" t="s">
        <v>787</v>
      </c>
      <c r="F24" s="213" t="s">
        <v>394</v>
      </c>
      <c r="H24" s="52"/>
    </row>
    <row r="25" spans="2:8" x14ac:dyDescent="0.2">
      <c r="B25" s="209" t="s">
        <v>36</v>
      </c>
      <c r="C25" s="469">
        <v>63.08</v>
      </c>
      <c r="D25" s="211">
        <v>1990</v>
      </c>
      <c r="E25" s="212" t="s">
        <v>572</v>
      </c>
      <c r="F25" s="214" t="s">
        <v>121</v>
      </c>
      <c r="H25" s="52"/>
    </row>
    <row r="26" spans="2:8" x14ac:dyDescent="0.2">
      <c r="B26" s="209" t="s">
        <v>348</v>
      </c>
      <c r="C26" s="469">
        <v>0.7</v>
      </c>
      <c r="D26" s="211">
        <v>2007</v>
      </c>
      <c r="E26" s="212" t="s">
        <v>572</v>
      </c>
      <c r="F26" s="214" t="s">
        <v>348</v>
      </c>
      <c r="H26" s="52"/>
    </row>
    <row r="27" spans="2:8" x14ac:dyDescent="0.2">
      <c r="B27" s="209" t="s">
        <v>37</v>
      </c>
      <c r="C27" s="469">
        <v>4.21</v>
      </c>
      <c r="D27" s="211">
        <v>2004</v>
      </c>
      <c r="E27" s="212" t="s">
        <v>572</v>
      </c>
      <c r="F27" s="213" t="s">
        <v>37</v>
      </c>
      <c r="H27" s="52"/>
    </row>
    <row r="28" spans="2:8" x14ac:dyDescent="0.2">
      <c r="B28" s="209" t="s">
        <v>349</v>
      </c>
      <c r="C28" s="469">
        <v>31.51</v>
      </c>
      <c r="D28" s="211">
        <v>1978</v>
      </c>
      <c r="E28" s="212" t="s">
        <v>572</v>
      </c>
      <c r="F28" s="213" t="s">
        <v>349</v>
      </c>
      <c r="H28" s="52"/>
    </row>
    <row r="29" spans="2:8" x14ac:dyDescent="0.2">
      <c r="B29" s="209" t="s">
        <v>38</v>
      </c>
      <c r="C29" s="469">
        <v>69.760000000000005</v>
      </c>
      <c r="D29" s="211">
        <v>1989</v>
      </c>
      <c r="E29" s="212" t="s">
        <v>574</v>
      </c>
      <c r="F29" s="213">
        <v>153</v>
      </c>
      <c r="H29" s="52"/>
    </row>
    <row r="30" spans="2:8" x14ac:dyDescent="0.2">
      <c r="B30" s="209" t="s">
        <v>108</v>
      </c>
      <c r="C30" s="469">
        <v>31.45</v>
      </c>
      <c r="D30" s="211">
        <v>2000</v>
      </c>
      <c r="E30" s="212" t="s">
        <v>578</v>
      </c>
      <c r="F30" s="213">
        <v>229</v>
      </c>
      <c r="H30" s="52"/>
    </row>
    <row r="31" spans="2:8" x14ac:dyDescent="0.2">
      <c r="B31" s="209" t="s">
        <v>39</v>
      </c>
      <c r="C31" s="469">
        <v>148.79</v>
      </c>
      <c r="D31" s="211">
        <v>1991</v>
      </c>
      <c r="E31" s="212" t="s">
        <v>572</v>
      </c>
      <c r="F31" s="213" t="s">
        <v>39</v>
      </c>
      <c r="H31" s="52"/>
    </row>
    <row r="32" spans="2:8" x14ac:dyDescent="0.2">
      <c r="B32" s="209" t="s">
        <v>109</v>
      </c>
      <c r="C32" s="469">
        <v>39.54</v>
      </c>
      <c r="D32" s="211">
        <v>1975</v>
      </c>
      <c r="E32" s="212" t="s">
        <v>572</v>
      </c>
      <c r="F32" s="214" t="s">
        <v>122</v>
      </c>
      <c r="H32" s="69"/>
    </row>
    <row r="33" spans="2:8" x14ac:dyDescent="0.2">
      <c r="B33" s="209" t="s">
        <v>40</v>
      </c>
      <c r="C33" s="469">
        <v>412.45</v>
      </c>
      <c r="D33" s="211">
        <v>1978</v>
      </c>
      <c r="E33" s="212" t="s">
        <v>572</v>
      </c>
      <c r="F33" s="214" t="s">
        <v>123</v>
      </c>
      <c r="H33" s="52"/>
    </row>
    <row r="34" spans="2:8" x14ac:dyDescent="0.2">
      <c r="B34" s="209" t="s">
        <v>41</v>
      </c>
      <c r="C34" s="469">
        <v>167.91</v>
      </c>
      <c r="D34" s="211">
        <v>1978</v>
      </c>
      <c r="E34" s="212" t="s">
        <v>572</v>
      </c>
      <c r="F34" s="214" t="s">
        <v>123</v>
      </c>
      <c r="H34" s="52"/>
    </row>
    <row r="35" spans="2:8" x14ac:dyDescent="0.2">
      <c r="B35" s="209" t="s">
        <v>42</v>
      </c>
      <c r="C35" s="469">
        <v>24.74</v>
      </c>
      <c r="D35" s="211">
        <v>1982</v>
      </c>
      <c r="E35" s="212" t="s">
        <v>572</v>
      </c>
      <c r="F35" s="214" t="s">
        <v>124</v>
      </c>
      <c r="H35" s="52"/>
    </row>
    <row r="36" spans="2:8" x14ac:dyDescent="0.2">
      <c r="B36" s="209" t="s">
        <v>43</v>
      </c>
      <c r="C36" s="469">
        <v>45.51</v>
      </c>
      <c r="D36" s="211">
        <v>1980</v>
      </c>
      <c r="E36" s="212" t="s">
        <v>411</v>
      </c>
      <c r="F36" s="213" t="s">
        <v>125</v>
      </c>
      <c r="H36" s="52"/>
    </row>
    <row r="37" spans="2:8" ht="13.5" x14ac:dyDescent="0.2">
      <c r="B37" s="209" t="s">
        <v>385</v>
      </c>
      <c r="C37" s="469">
        <v>2.76</v>
      </c>
      <c r="D37" s="211">
        <v>1997</v>
      </c>
      <c r="E37" s="212" t="s">
        <v>439</v>
      </c>
      <c r="F37" s="213" t="s">
        <v>384</v>
      </c>
      <c r="H37" s="52"/>
    </row>
    <row r="38" spans="2:8" x14ac:dyDescent="0.2">
      <c r="B38" s="209" t="s">
        <v>84</v>
      </c>
      <c r="C38" s="469">
        <v>246.67</v>
      </c>
      <c r="D38" s="211">
        <v>1985</v>
      </c>
      <c r="E38" s="212" t="s">
        <v>572</v>
      </c>
      <c r="F38" s="213" t="s">
        <v>84</v>
      </c>
      <c r="H38" s="52"/>
    </row>
    <row r="39" spans="2:8" x14ac:dyDescent="0.2">
      <c r="B39" s="209" t="s">
        <v>44</v>
      </c>
      <c r="C39" s="469">
        <v>52.85</v>
      </c>
      <c r="D39" s="211">
        <v>1972</v>
      </c>
      <c r="E39" s="212" t="s">
        <v>572</v>
      </c>
      <c r="F39" s="213" t="s">
        <v>44</v>
      </c>
      <c r="H39" s="52"/>
    </row>
    <row r="40" spans="2:8" x14ac:dyDescent="0.2">
      <c r="B40" s="209" t="s">
        <v>45</v>
      </c>
      <c r="C40" s="469">
        <v>12.83</v>
      </c>
      <c r="D40" s="211">
        <v>1974</v>
      </c>
      <c r="E40" s="212" t="s">
        <v>439</v>
      </c>
      <c r="F40" s="214" t="s">
        <v>126</v>
      </c>
      <c r="H40" s="52"/>
    </row>
    <row r="41" spans="2:8" x14ac:dyDescent="0.2">
      <c r="B41" s="209" t="s">
        <v>302</v>
      </c>
      <c r="C41" s="469">
        <v>4.57</v>
      </c>
      <c r="D41" s="211">
        <v>2009</v>
      </c>
      <c r="E41" s="212" t="s">
        <v>572</v>
      </c>
      <c r="F41" s="213">
        <v>348</v>
      </c>
      <c r="H41" s="52"/>
    </row>
    <row r="42" spans="2:8" x14ac:dyDescent="0.2">
      <c r="B42" s="209" t="s">
        <v>328</v>
      </c>
      <c r="C42" s="469">
        <v>0.1</v>
      </c>
      <c r="D42" s="211">
        <v>2008</v>
      </c>
      <c r="E42" s="212" t="s">
        <v>412</v>
      </c>
      <c r="F42" s="213" t="s">
        <v>328</v>
      </c>
      <c r="H42" s="52"/>
    </row>
    <row r="43" spans="2:8" x14ac:dyDescent="0.2">
      <c r="B43" s="209" t="s">
        <v>358</v>
      </c>
      <c r="C43" s="469">
        <v>29.09</v>
      </c>
      <c r="D43" s="211">
        <v>2008</v>
      </c>
      <c r="E43" s="212" t="s">
        <v>439</v>
      </c>
      <c r="F43" s="213" t="s">
        <v>358</v>
      </c>
      <c r="H43" s="52"/>
    </row>
    <row r="44" spans="2:8" ht="13.5" x14ac:dyDescent="0.2">
      <c r="B44" s="209" t="s">
        <v>590</v>
      </c>
      <c r="C44" s="469">
        <v>88.9</v>
      </c>
      <c r="D44" s="211">
        <v>2011</v>
      </c>
      <c r="E44" s="212" t="s">
        <v>572</v>
      </c>
      <c r="F44" s="213">
        <v>532</v>
      </c>
      <c r="H44" s="52"/>
    </row>
    <row r="45" spans="2:8" ht="13.5" x14ac:dyDescent="0.2">
      <c r="B45" s="209" t="s">
        <v>413</v>
      </c>
      <c r="C45" s="469">
        <v>425.39</v>
      </c>
      <c r="D45" s="211">
        <v>2010</v>
      </c>
      <c r="E45" s="212" t="s">
        <v>572</v>
      </c>
      <c r="F45" s="213" t="s">
        <v>396</v>
      </c>
      <c r="H45" s="52"/>
    </row>
    <row r="46" spans="2:8" x14ac:dyDescent="0.2">
      <c r="B46" s="209" t="s">
        <v>303</v>
      </c>
      <c r="C46" s="469">
        <v>10.52</v>
      </c>
      <c r="D46" s="211">
        <v>2008</v>
      </c>
      <c r="E46" s="212" t="s">
        <v>117</v>
      </c>
      <c r="F46" s="213" t="s">
        <v>296</v>
      </c>
      <c r="H46" s="52"/>
    </row>
    <row r="47" spans="2:8" x14ac:dyDescent="0.2">
      <c r="B47" s="209" t="s">
        <v>46</v>
      </c>
      <c r="C47" s="469">
        <v>65.47</v>
      </c>
      <c r="D47" s="211">
        <v>1997</v>
      </c>
      <c r="E47" s="212" t="s">
        <v>572</v>
      </c>
      <c r="F47" s="213" t="s">
        <v>127</v>
      </c>
      <c r="H47" s="52"/>
    </row>
    <row r="48" spans="2:8" x14ac:dyDescent="0.2">
      <c r="B48" s="209" t="s">
        <v>47</v>
      </c>
      <c r="C48" s="469">
        <v>148.71</v>
      </c>
      <c r="D48" s="211">
        <v>1994</v>
      </c>
      <c r="E48" s="212" t="s">
        <v>572</v>
      </c>
      <c r="F48" s="213">
        <v>193</v>
      </c>
      <c r="H48" s="52"/>
    </row>
    <row r="49" spans="2:8" x14ac:dyDescent="0.2">
      <c r="B49" s="209" t="s">
        <v>415</v>
      </c>
      <c r="C49" s="469">
        <v>9.4700000000000006</v>
      </c>
      <c r="D49" s="211">
        <v>2010</v>
      </c>
      <c r="E49" s="212" t="s">
        <v>351</v>
      </c>
      <c r="F49" s="213" t="s">
        <v>397</v>
      </c>
      <c r="H49" s="52"/>
    </row>
    <row r="50" spans="2:8" ht="13.5" x14ac:dyDescent="0.2">
      <c r="B50" s="209" t="s">
        <v>346</v>
      </c>
      <c r="C50" s="469">
        <v>40.729999999999997</v>
      </c>
      <c r="D50" s="211">
        <v>1978</v>
      </c>
      <c r="E50" s="212" t="s">
        <v>572</v>
      </c>
      <c r="F50" s="213" t="s">
        <v>331</v>
      </c>
      <c r="H50" s="52"/>
    </row>
    <row r="51" spans="2:8" x14ac:dyDescent="0.2">
      <c r="B51" s="209" t="s">
        <v>110</v>
      </c>
      <c r="C51" s="469">
        <v>9.7100000000000009</v>
      </c>
      <c r="D51" s="211">
        <v>1992</v>
      </c>
      <c r="E51" s="212" t="s">
        <v>578</v>
      </c>
      <c r="F51" s="213">
        <v>122</v>
      </c>
      <c r="H51" s="52"/>
    </row>
    <row r="52" spans="2:8" x14ac:dyDescent="0.2">
      <c r="B52" s="209" t="s">
        <v>48</v>
      </c>
      <c r="C52" s="469">
        <v>60.06</v>
      </c>
      <c r="D52" s="211">
        <v>1987</v>
      </c>
      <c r="E52" s="212" t="s">
        <v>572</v>
      </c>
      <c r="F52" s="213" t="s">
        <v>48</v>
      </c>
      <c r="H52" s="52"/>
    </row>
    <row r="53" spans="2:8" x14ac:dyDescent="0.2">
      <c r="B53" s="209" t="s">
        <v>49</v>
      </c>
      <c r="C53" s="469">
        <v>15.31</v>
      </c>
      <c r="D53" s="211">
        <v>2001</v>
      </c>
      <c r="E53" s="212" t="s">
        <v>572</v>
      </c>
      <c r="F53" s="213" t="s">
        <v>128</v>
      </c>
      <c r="H53" s="52"/>
    </row>
    <row r="54" spans="2:8" x14ac:dyDescent="0.2">
      <c r="B54" s="209" t="s">
        <v>50</v>
      </c>
      <c r="C54" s="469">
        <v>66.790000000000006</v>
      </c>
      <c r="D54" s="211">
        <v>1986</v>
      </c>
      <c r="E54" s="212" t="s">
        <v>572</v>
      </c>
      <c r="F54" s="213" t="s">
        <v>50</v>
      </c>
      <c r="H54" s="52"/>
    </row>
    <row r="55" spans="2:8" x14ac:dyDescent="0.2">
      <c r="B55" s="209" t="s">
        <v>51</v>
      </c>
      <c r="C55" s="469">
        <v>109.7</v>
      </c>
      <c r="D55" s="211">
        <v>1992</v>
      </c>
      <c r="E55" s="212" t="s">
        <v>572</v>
      </c>
      <c r="F55" s="213" t="s">
        <v>557</v>
      </c>
      <c r="H55" s="52"/>
    </row>
    <row r="56" spans="2:8" ht="13.5" x14ac:dyDescent="0.2">
      <c r="B56" s="209" t="s">
        <v>591</v>
      </c>
      <c r="C56" s="469">
        <v>12.51</v>
      </c>
      <c r="D56" s="211">
        <v>2012</v>
      </c>
      <c r="E56" s="212" t="s">
        <v>351</v>
      </c>
      <c r="F56" s="213">
        <v>418</v>
      </c>
      <c r="H56" s="52"/>
    </row>
    <row r="57" spans="2:8" ht="13.5" x14ac:dyDescent="0.2">
      <c r="B57" s="209" t="s">
        <v>560</v>
      </c>
      <c r="C57" s="469">
        <v>5.25</v>
      </c>
      <c r="D57" s="211">
        <v>2011</v>
      </c>
      <c r="E57" s="212" t="s">
        <v>577</v>
      </c>
      <c r="F57" s="213">
        <v>405</v>
      </c>
      <c r="H57" s="52"/>
    </row>
    <row r="58" spans="2:8" x14ac:dyDescent="0.2">
      <c r="B58" s="209" t="s">
        <v>52</v>
      </c>
      <c r="C58" s="469">
        <v>325.14</v>
      </c>
      <c r="D58" s="211">
        <v>1997</v>
      </c>
      <c r="E58" s="212" t="s">
        <v>117</v>
      </c>
      <c r="F58" s="213" t="s">
        <v>52</v>
      </c>
      <c r="H58" s="52"/>
    </row>
    <row r="59" spans="2:8" x14ac:dyDescent="0.2">
      <c r="B59" s="209" t="s">
        <v>53</v>
      </c>
      <c r="C59" s="469">
        <v>541.75</v>
      </c>
      <c r="D59" s="211">
        <v>1979</v>
      </c>
      <c r="E59" s="212" t="s">
        <v>572</v>
      </c>
      <c r="F59" s="213" t="s">
        <v>53</v>
      </c>
      <c r="H59" s="52"/>
    </row>
    <row r="60" spans="2:8" x14ac:dyDescent="0.2">
      <c r="B60" s="209" t="s">
        <v>54</v>
      </c>
      <c r="C60" s="469">
        <v>93.37</v>
      </c>
      <c r="D60" s="211">
        <v>1984</v>
      </c>
      <c r="E60" s="212" t="s">
        <v>572</v>
      </c>
      <c r="F60" s="213" t="s">
        <v>53</v>
      </c>
      <c r="H60" s="52"/>
    </row>
    <row r="61" spans="2:8" x14ac:dyDescent="0.2">
      <c r="B61" s="209" t="s">
        <v>55</v>
      </c>
      <c r="C61" s="469">
        <v>25.19</v>
      </c>
      <c r="D61" s="211">
        <v>1981</v>
      </c>
      <c r="E61" s="212" t="s">
        <v>572</v>
      </c>
      <c r="F61" s="213" t="s">
        <v>53</v>
      </c>
      <c r="H61" s="52"/>
    </row>
    <row r="62" spans="2:8" x14ac:dyDescent="0.2">
      <c r="B62" s="209" t="s">
        <v>56</v>
      </c>
      <c r="C62" s="469">
        <v>3.57</v>
      </c>
      <c r="D62" s="211">
        <v>2001</v>
      </c>
      <c r="E62" s="212" t="s">
        <v>411</v>
      </c>
      <c r="F62" s="213" t="s">
        <v>129</v>
      </c>
      <c r="H62" s="52"/>
    </row>
    <row r="63" spans="2:8" x14ac:dyDescent="0.2">
      <c r="B63" s="209" t="s">
        <v>57</v>
      </c>
      <c r="C63" s="469">
        <v>16.88</v>
      </c>
      <c r="D63" s="211">
        <v>2003</v>
      </c>
      <c r="E63" s="212" t="s">
        <v>578</v>
      </c>
      <c r="F63" s="213" t="s">
        <v>57</v>
      </c>
      <c r="H63" s="52"/>
    </row>
    <row r="64" spans="2:8" x14ac:dyDescent="0.2">
      <c r="B64" s="209" t="s">
        <v>58</v>
      </c>
      <c r="C64" s="469">
        <v>19.59</v>
      </c>
      <c r="D64" s="211">
        <v>1982</v>
      </c>
      <c r="E64" s="212" t="s">
        <v>572</v>
      </c>
      <c r="F64" s="214" t="s">
        <v>130</v>
      </c>
      <c r="H64" s="52"/>
    </row>
    <row r="65" spans="2:8" x14ac:dyDescent="0.2">
      <c r="B65" s="209" t="s">
        <v>547</v>
      </c>
      <c r="C65" s="469">
        <v>7.0000000000000007E-2</v>
      </c>
      <c r="D65" s="211">
        <v>2017</v>
      </c>
      <c r="E65" s="212" t="s">
        <v>572</v>
      </c>
      <c r="F65" s="213" t="s">
        <v>547</v>
      </c>
      <c r="H65" s="52"/>
    </row>
    <row r="66" spans="2:8" x14ac:dyDescent="0.2">
      <c r="B66" s="209" t="s">
        <v>111</v>
      </c>
      <c r="C66" s="469">
        <v>60.77</v>
      </c>
      <c r="D66" s="211">
        <v>1998</v>
      </c>
      <c r="E66" s="212" t="s">
        <v>439</v>
      </c>
      <c r="F66" s="213" t="s">
        <v>131</v>
      </c>
      <c r="H66" s="52"/>
    </row>
    <row r="67" spans="2:8" x14ac:dyDescent="0.2">
      <c r="B67" s="209" t="s">
        <v>59</v>
      </c>
      <c r="C67" s="469">
        <v>12.63</v>
      </c>
      <c r="D67" s="211">
        <v>1990</v>
      </c>
      <c r="E67" s="212" t="s">
        <v>132</v>
      </c>
      <c r="F67" s="213">
        <v>102</v>
      </c>
      <c r="H67" s="52"/>
    </row>
    <row r="68" spans="2:8" ht="13.5" x14ac:dyDescent="0.2">
      <c r="B68" s="209" t="s">
        <v>592</v>
      </c>
      <c r="C68" s="469">
        <v>1.48</v>
      </c>
      <c r="D68" s="211">
        <v>2010</v>
      </c>
      <c r="E68" s="212" t="s">
        <v>439</v>
      </c>
      <c r="F68" s="213">
        <v>460</v>
      </c>
      <c r="H68" s="52"/>
    </row>
    <row r="69" spans="2:8" x14ac:dyDescent="0.2">
      <c r="B69" s="209" t="s">
        <v>332</v>
      </c>
      <c r="C69" s="469">
        <v>6.19</v>
      </c>
      <c r="D69" s="211">
        <v>2008</v>
      </c>
      <c r="E69" s="212" t="s">
        <v>572</v>
      </c>
      <c r="F69" s="213">
        <v>128</v>
      </c>
      <c r="H69" s="52"/>
    </row>
    <row r="70" spans="2:8" x14ac:dyDescent="0.2">
      <c r="B70" s="209" t="s">
        <v>85</v>
      </c>
      <c r="C70" s="469">
        <v>202.13</v>
      </c>
      <c r="D70" s="211">
        <v>1974</v>
      </c>
      <c r="E70" s="212" t="s">
        <v>572</v>
      </c>
      <c r="F70" s="213" t="s">
        <v>85</v>
      </c>
      <c r="H70" s="52"/>
    </row>
    <row r="71" spans="2:8" x14ac:dyDescent="0.2">
      <c r="B71" s="209" t="s">
        <v>86</v>
      </c>
      <c r="C71" s="469">
        <v>120.72</v>
      </c>
      <c r="D71" s="211">
        <v>1981</v>
      </c>
      <c r="E71" s="212" t="s">
        <v>572</v>
      </c>
      <c r="F71" s="213" t="s">
        <v>86</v>
      </c>
      <c r="H71" s="52"/>
    </row>
    <row r="72" spans="2:8" x14ac:dyDescent="0.2">
      <c r="B72" s="209" t="s">
        <v>61</v>
      </c>
      <c r="C72" s="469">
        <v>325.7</v>
      </c>
      <c r="D72" s="211">
        <v>1979</v>
      </c>
      <c r="E72" s="212" t="s">
        <v>572</v>
      </c>
      <c r="F72" s="213" t="s">
        <v>61</v>
      </c>
      <c r="H72" s="52"/>
    </row>
    <row r="73" spans="2:8" x14ac:dyDescent="0.2">
      <c r="B73" s="209" t="s">
        <v>62</v>
      </c>
      <c r="C73" s="469">
        <v>249.32</v>
      </c>
      <c r="D73" s="211">
        <v>1984</v>
      </c>
      <c r="E73" s="212" t="s">
        <v>572</v>
      </c>
      <c r="F73" s="213" t="s">
        <v>62</v>
      </c>
      <c r="H73" s="52"/>
    </row>
    <row r="74" spans="2:8" x14ac:dyDescent="0.2">
      <c r="B74" s="209" t="s">
        <v>63</v>
      </c>
      <c r="C74" s="469">
        <v>704.94</v>
      </c>
      <c r="D74" s="211">
        <v>1974</v>
      </c>
      <c r="E74" s="212" t="s">
        <v>572</v>
      </c>
      <c r="F74" s="213" t="s">
        <v>63</v>
      </c>
      <c r="H74" s="52"/>
    </row>
    <row r="75" spans="2:8" x14ac:dyDescent="0.2">
      <c r="B75" s="209" t="s">
        <v>64</v>
      </c>
      <c r="C75" s="469">
        <v>45.36</v>
      </c>
      <c r="D75" s="211">
        <v>1977</v>
      </c>
      <c r="E75" s="212" t="s">
        <v>572</v>
      </c>
      <c r="F75" s="214" t="s">
        <v>133</v>
      </c>
      <c r="H75" s="52"/>
    </row>
    <row r="76" spans="2:8" x14ac:dyDescent="0.2">
      <c r="B76" s="209" t="s">
        <v>65</v>
      </c>
      <c r="C76" s="469">
        <v>45.54</v>
      </c>
      <c r="D76" s="211">
        <v>1976</v>
      </c>
      <c r="E76" s="212" t="s">
        <v>572</v>
      </c>
      <c r="F76" s="213" t="s">
        <v>65</v>
      </c>
      <c r="H76" s="52"/>
    </row>
    <row r="77" spans="2:8" x14ac:dyDescent="0.2">
      <c r="B77" s="209" t="s">
        <v>333</v>
      </c>
      <c r="C77" s="469">
        <v>9.85</v>
      </c>
      <c r="D77" s="211">
        <v>1992</v>
      </c>
      <c r="E77" s="212" t="s">
        <v>572</v>
      </c>
      <c r="F77" s="213">
        <v>169</v>
      </c>
      <c r="H77" s="52"/>
    </row>
    <row r="78" spans="2:8" x14ac:dyDescent="0.2">
      <c r="B78" s="209" t="s">
        <v>66</v>
      </c>
      <c r="C78" s="469">
        <v>11.22</v>
      </c>
      <c r="D78" s="211">
        <v>1996</v>
      </c>
      <c r="E78" s="212" t="s">
        <v>572</v>
      </c>
      <c r="F78" s="213" t="s">
        <v>66</v>
      </c>
      <c r="H78" s="52"/>
    </row>
    <row r="79" spans="2:8" x14ac:dyDescent="0.2">
      <c r="B79" s="209" t="s">
        <v>67</v>
      </c>
      <c r="C79" s="469">
        <v>16.14</v>
      </c>
      <c r="D79" s="211">
        <v>1983</v>
      </c>
      <c r="E79" s="212" t="s">
        <v>439</v>
      </c>
      <c r="F79" s="214" t="s">
        <v>134</v>
      </c>
      <c r="H79" s="52"/>
    </row>
    <row r="80" spans="2:8" x14ac:dyDescent="0.2">
      <c r="B80" s="209" t="s">
        <v>68</v>
      </c>
      <c r="C80" s="469">
        <v>0.43</v>
      </c>
      <c r="D80" s="211">
        <v>2007</v>
      </c>
      <c r="E80" s="212" t="s">
        <v>439</v>
      </c>
      <c r="F80" s="213" t="s">
        <v>68</v>
      </c>
      <c r="H80" s="69"/>
    </row>
    <row r="81" spans="2:8" x14ac:dyDescent="0.2">
      <c r="B81" s="209" t="s">
        <v>69</v>
      </c>
      <c r="C81" s="469">
        <v>73.45</v>
      </c>
      <c r="D81" s="211">
        <v>1987</v>
      </c>
      <c r="E81" s="212" t="s">
        <v>572</v>
      </c>
      <c r="F81" s="214" t="s">
        <v>135</v>
      </c>
      <c r="H81" s="52"/>
    </row>
    <row r="82" spans="2:8" ht="13.5" x14ac:dyDescent="0.2">
      <c r="B82" s="209" t="s">
        <v>561</v>
      </c>
      <c r="C82" s="469">
        <v>12.45</v>
      </c>
      <c r="D82" s="211">
        <v>1986</v>
      </c>
      <c r="E82" s="212" t="s">
        <v>572</v>
      </c>
      <c r="F82" s="214" t="s">
        <v>554</v>
      </c>
      <c r="H82" s="52"/>
    </row>
    <row r="83" spans="2:8" x14ac:dyDescent="0.2">
      <c r="B83" s="209" t="s">
        <v>87</v>
      </c>
      <c r="C83" s="469">
        <v>1766.02</v>
      </c>
      <c r="D83" s="211">
        <v>1979</v>
      </c>
      <c r="E83" s="212" t="s">
        <v>572</v>
      </c>
      <c r="F83" s="213" t="s">
        <v>87</v>
      </c>
      <c r="H83" s="52"/>
    </row>
    <row r="84" spans="2:8" x14ac:dyDescent="0.2">
      <c r="B84" s="209" t="s">
        <v>88</v>
      </c>
      <c r="C84" s="469">
        <v>6.36</v>
      </c>
      <c r="D84" s="211">
        <v>1990</v>
      </c>
      <c r="E84" s="212" t="s">
        <v>477</v>
      </c>
      <c r="F84" s="213">
        <v>147</v>
      </c>
      <c r="H84" s="52"/>
    </row>
    <row r="85" spans="2:8" x14ac:dyDescent="0.2">
      <c r="B85" s="209" t="s">
        <v>70</v>
      </c>
      <c r="C85" s="469">
        <v>22.93</v>
      </c>
      <c r="D85" s="211">
        <v>1996</v>
      </c>
      <c r="E85" s="212" t="s">
        <v>572</v>
      </c>
      <c r="F85" s="213">
        <v>190</v>
      </c>
      <c r="H85" s="52"/>
    </row>
    <row r="86" spans="2:8" x14ac:dyDescent="0.2">
      <c r="B86" s="209" t="s">
        <v>71</v>
      </c>
      <c r="C86" s="469">
        <v>94.1</v>
      </c>
      <c r="D86" s="211">
        <v>1983</v>
      </c>
      <c r="E86" s="212" t="s">
        <v>572</v>
      </c>
      <c r="F86" s="213" t="s">
        <v>71</v>
      </c>
      <c r="H86" s="52"/>
    </row>
    <row r="87" spans="2:8" x14ac:dyDescent="0.2">
      <c r="B87" s="209" t="s">
        <v>72</v>
      </c>
      <c r="C87" s="469">
        <v>92.57</v>
      </c>
      <c r="D87" s="211">
        <v>1976</v>
      </c>
      <c r="E87" s="212" t="s">
        <v>439</v>
      </c>
      <c r="F87" s="214" t="s">
        <v>136</v>
      </c>
      <c r="H87" s="52"/>
    </row>
    <row r="88" spans="2:8" x14ac:dyDescent="0.2">
      <c r="B88" s="209" t="s">
        <v>73</v>
      </c>
      <c r="C88" s="469">
        <v>9.36</v>
      </c>
      <c r="D88" s="211">
        <v>2000</v>
      </c>
      <c r="E88" s="212" t="s">
        <v>572</v>
      </c>
      <c r="F88" s="213">
        <v>128</v>
      </c>
      <c r="H88" s="52"/>
    </row>
    <row r="89" spans="2:8" ht="13.5" x14ac:dyDescent="0.2">
      <c r="B89" s="209" t="s">
        <v>472</v>
      </c>
      <c r="C89" s="469">
        <v>4.59</v>
      </c>
      <c r="D89" s="211">
        <v>1982</v>
      </c>
      <c r="E89" s="212" t="s">
        <v>572</v>
      </c>
      <c r="F89" s="213" t="s">
        <v>438</v>
      </c>
      <c r="H89" s="52"/>
    </row>
    <row r="90" spans="2:8" x14ac:dyDescent="0.2">
      <c r="B90" s="209" t="s">
        <v>74</v>
      </c>
      <c r="C90" s="469">
        <v>5.18</v>
      </c>
      <c r="D90" s="211">
        <v>1991</v>
      </c>
      <c r="E90" s="212" t="s">
        <v>577</v>
      </c>
      <c r="F90" s="214" t="s">
        <v>137</v>
      </c>
      <c r="H90" s="52"/>
    </row>
    <row r="91" spans="2:8" x14ac:dyDescent="0.2">
      <c r="B91" s="209" t="s">
        <v>297</v>
      </c>
      <c r="C91" s="469">
        <v>15.76</v>
      </c>
      <c r="D91" s="211">
        <v>1985</v>
      </c>
      <c r="E91" s="212" t="s">
        <v>572</v>
      </c>
      <c r="F91" s="213" t="s">
        <v>297</v>
      </c>
      <c r="H91" s="52"/>
    </row>
    <row r="92" spans="2:8" x14ac:dyDescent="0.2">
      <c r="B92" s="209" t="s">
        <v>75</v>
      </c>
      <c r="C92" s="469">
        <v>197.23</v>
      </c>
      <c r="D92" s="211">
        <v>1975</v>
      </c>
      <c r="E92" s="212" t="s">
        <v>439</v>
      </c>
      <c r="F92" s="213" t="s">
        <v>75</v>
      </c>
      <c r="H92" s="52"/>
    </row>
    <row r="93" spans="2:8" x14ac:dyDescent="0.2">
      <c r="B93" s="209" t="s">
        <v>76</v>
      </c>
      <c r="C93" s="469">
        <v>45</v>
      </c>
      <c r="D93" s="211">
        <v>1981</v>
      </c>
      <c r="E93" s="212" t="s">
        <v>351</v>
      </c>
      <c r="F93" s="213" t="s">
        <v>76</v>
      </c>
      <c r="H93" s="52"/>
    </row>
    <row r="94" spans="2:8" x14ac:dyDescent="0.2">
      <c r="B94" s="209" t="s">
        <v>77</v>
      </c>
      <c r="C94" s="469">
        <v>65.67</v>
      </c>
      <c r="D94" s="211">
        <v>1981</v>
      </c>
      <c r="E94" s="212" t="s">
        <v>572</v>
      </c>
      <c r="F94" s="214" t="s">
        <v>138</v>
      </c>
      <c r="H94" s="52"/>
    </row>
    <row r="95" spans="2:8" x14ac:dyDescent="0.2">
      <c r="B95" s="209" t="s">
        <v>78</v>
      </c>
      <c r="C95" s="469">
        <v>77.209999999999994</v>
      </c>
      <c r="D95" s="211">
        <v>1986</v>
      </c>
      <c r="E95" s="212" t="s">
        <v>572</v>
      </c>
      <c r="F95" s="214" t="s">
        <v>135</v>
      </c>
      <c r="H95" s="52"/>
    </row>
    <row r="96" spans="2:8" x14ac:dyDescent="0.2">
      <c r="B96" s="209" t="s">
        <v>79</v>
      </c>
      <c r="C96" s="469">
        <v>14.97</v>
      </c>
      <c r="D96" s="211">
        <v>2003</v>
      </c>
      <c r="E96" s="212" t="s">
        <v>439</v>
      </c>
      <c r="F96" s="213" t="s">
        <v>139</v>
      </c>
      <c r="H96" s="52"/>
    </row>
    <row r="97" spans="1:8" x14ac:dyDescent="0.2">
      <c r="B97" s="209" t="s">
        <v>80</v>
      </c>
      <c r="C97" s="469">
        <v>113.64</v>
      </c>
      <c r="D97" s="211">
        <v>1986</v>
      </c>
      <c r="E97" s="212" t="s">
        <v>572</v>
      </c>
      <c r="F97" s="213" t="s">
        <v>298</v>
      </c>
      <c r="H97" s="52"/>
    </row>
    <row r="98" spans="1:8" x14ac:dyDescent="0.2">
      <c r="B98" s="209" t="s">
        <v>304</v>
      </c>
      <c r="C98" s="469">
        <v>10.14</v>
      </c>
      <c r="D98" s="211">
        <v>2008</v>
      </c>
      <c r="E98" s="212" t="s">
        <v>572</v>
      </c>
      <c r="F98" s="213" t="s">
        <v>298</v>
      </c>
      <c r="H98" s="52"/>
    </row>
    <row r="99" spans="1:8" x14ac:dyDescent="0.2">
      <c r="B99" s="209" t="s">
        <v>81</v>
      </c>
      <c r="C99" s="469">
        <v>14.43</v>
      </c>
      <c r="D99" s="211">
        <v>1994</v>
      </c>
      <c r="E99" s="212" t="s">
        <v>439</v>
      </c>
      <c r="F99" s="213">
        <v>150</v>
      </c>
    </row>
    <row r="100" spans="1:8" ht="13.5" x14ac:dyDescent="0.2">
      <c r="B100" s="209" t="s">
        <v>743</v>
      </c>
      <c r="C100" s="469">
        <v>18.07</v>
      </c>
      <c r="D100" s="211">
        <v>1987</v>
      </c>
      <c r="E100" s="212" t="s">
        <v>411</v>
      </c>
      <c r="F100" s="213">
        <v>316</v>
      </c>
    </row>
    <row r="101" spans="1:8" ht="13.5" x14ac:dyDescent="0.2">
      <c r="B101" s="209" t="s">
        <v>720</v>
      </c>
      <c r="C101" s="469">
        <v>48.64</v>
      </c>
      <c r="D101" s="211">
        <v>2000</v>
      </c>
      <c r="E101" s="212" t="s">
        <v>439</v>
      </c>
      <c r="F101" s="213" t="s">
        <v>131</v>
      </c>
    </row>
    <row r="102" spans="1:8" ht="12.75" thickBot="1" x14ac:dyDescent="0.25">
      <c r="A102" s="67"/>
      <c r="B102" s="215" t="s">
        <v>83</v>
      </c>
      <c r="C102" s="470">
        <v>421.83</v>
      </c>
      <c r="D102" s="216">
        <v>1981</v>
      </c>
      <c r="E102" s="217" t="s">
        <v>572</v>
      </c>
      <c r="F102" s="218" t="s">
        <v>83</v>
      </c>
    </row>
    <row r="103" spans="1:8" x14ac:dyDescent="0.2">
      <c r="A103" s="67"/>
      <c r="B103" s="212"/>
      <c r="C103" s="210"/>
      <c r="D103" s="212"/>
      <c r="E103" s="212"/>
      <c r="F103" s="219"/>
    </row>
    <row r="104" spans="1:8" x14ac:dyDescent="0.2">
      <c r="A104" s="67"/>
      <c r="B104" s="212" t="s">
        <v>759</v>
      </c>
      <c r="C104" s="210"/>
      <c r="D104" s="212"/>
      <c r="E104" s="212"/>
      <c r="F104" s="219"/>
    </row>
    <row r="105" spans="1:8" x14ac:dyDescent="0.2">
      <c r="A105" s="67"/>
      <c r="B105" s="67" t="s">
        <v>741</v>
      </c>
      <c r="C105" s="210"/>
      <c r="D105" s="212"/>
      <c r="E105" s="212"/>
      <c r="F105" s="219"/>
    </row>
    <row r="106" spans="1:8" x14ac:dyDescent="0.2">
      <c r="A106" s="67"/>
      <c r="B106" s="212" t="s">
        <v>742</v>
      </c>
      <c r="C106" s="210"/>
      <c r="D106" s="212"/>
      <c r="E106" s="212"/>
      <c r="F106" s="219"/>
    </row>
    <row r="107" spans="1:8" x14ac:dyDescent="0.2">
      <c r="A107" s="67"/>
      <c r="B107" s="67" t="s">
        <v>768</v>
      </c>
      <c r="C107" s="69"/>
      <c r="D107" s="220"/>
      <c r="E107" s="67"/>
      <c r="F107" s="220"/>
    </row>
    <row r="108" spans="1:8" x14ac:dyDescent="0.2">
      <c r="B108" s="67"/>
      <c r="C108" s="69"/>
      <c r="D108" s="220"/>
      <c r="E108" s="67"/>
      <c r="F108" s="221"/>
    </row>
    <row r="109" spans="1:8" x14ac:dyDescent="0.2">
      <c r="B109" s="67"/>
      <c r="C109" s="69"/>
      <c r="D109" s="220"/>
      <c r="E109" s="67"/>
      <c r="F109" s="221"/>
    </row>
    <row r="110" spans="1:8" x14ac:dyDescent="0.2">
      <c r="B110" s="494" t="s">
        <v>748</v>
      </c>
      <c r="C110" s="69"/>
      <c r="D110" s="220"/>
      <c r="E110" s="67"/>
      <c r="F110" s="221"/>
    </row>
    <row r="111" spans="1:8" x14ac:dyDescent="0.2">
      <c r="B111" s="288" t="s">
        <v>744</v>
      </c>
      <c r="C111" s="69"/>
      <c r="D111" s="220"/>
      <c r="E111" s="67"/>
      <c r="F111" s="221"/>
    </row>
    <row r="112" spans="1:8" x14ac:dyDescent="0.2">
      <c r="B112" s="288" t="s">
        <v>745</v>
      </c>
      <c r="C112" s="288"/>
      <c r="D112" s="288"/>
      <c r="E112" s="288"/>
      <c r="F112" s="288"/>
    </row>
    <row r="113" spans="2:7" x14ac:dyDescent="0.2">
      <c r="B113" s="288" t="s">
        <v>757</v>
      </c>
      <c r="C113" s="288"/>
      <c r="D113" s="288"/>
      <c r="E113" s="288"/>
      <c r="F113" s="288"/>
    </row>
    <row r="114" spans="2:7" x14ac:dyDescent="0.2">
      <c r="B114" s="288"/>
      <c r="C114" s="288"/>
      <c r="D114" s="288"/>
      <c r="E114" s="288"/>
      <c r="F114" s="288"/>
    </row>
    <row r="115" spans="2:7" x14ac:dyDescent="0.2">
      <c r="B115" s="288"/>
      <c r="C115" s="250"/>
      <c r="D115" s="250"/>
      <c r="E115" s="250"/>
      <c r="F115" s="250"/>
      <c r="G115" s="250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6"/>
  <sheetViews>
    <sheetView workbookViewId="0">
      <selection activeCell="B125" sqref="B125"/>
    </sheetView>
  </sheetViews>
  <sheetFormatPr baseColWidth="10" defaultColWidth="11.42578125" defaultRowHeight="12.75" x14ac:dyDescent="0.2"/>
  <cols>
    <col min="1" max="1" width="11.42578125" style="17"/>
    <col min="2" max="2" width="27.42578125" style="17" customWidth="1"/>
    <col min="3" max="6" width="11.42578125" style="17"/>
    <col min="7" max="7" width="9.85546875" style="17" customWidth="1"/>
    <col min="8" max="16384" width="11.42578125" style="17"/>
  </cols>
  <sheetData>
    <row r="1" spans="2:13" ht="66.75" customHeight="1" x14ac:dyDescent="0.2">
      <c r="B1" s="517" t="s">
        <v>487</v>
      </c>
      <c r="C1" s="517"/>
      <c r="D1" s="517"/>
      <c r="E1" s="517"/>
      <c r="F1" s="517"/>
      <c r="G1" s="517"/>
      <c r="H1" s="517"/>
    </row>
    <row r="2" spans="2:13" x14ac:dyDescent="0.2">
      <c r="B2" s="16"/>
    </row>
    <row r="3" spans="2:13" ht="13.5" thickBot="1" x14ac:dyDescent="0.25"/>
    <row r="4" spans="2:13" ht="13.5" x14ac:dyDescent="0.2">
      <c r="B4" s="18" t="s">
        <v>9</v>
      </c>
      <c r="C4" s="19" t="s">
        <v>0</v>
      </c>
      <c r="D4" s="20" t="s">
        <v>1</v>
      </c>
      <c r="E4" s="20" t="s">
        <v>758</v>
      </c>
      <c r="F4" s="20" t="s">
        <v>10</v>
      </c>
      <c r="G4" s="20" t="s">
        <v>721</v>
      </c>
      <c r="H4" s="21" t="s">
        <v>722</v>
      </c>
    </row>
    <row r="5" spans="2:13" ht="15" x14ac:dyDescent="0.25">
      <c r="B5" s="22"/>
      <c r="C5" s="23" t="s">
        <v>11</v>
      </c>
      <c r="D5" s="24" t="s">
        <v>12</v>
      </c>
      <c r="E5" s="24" t="s">
        <v>13</v>
      </c>
      <c r="F5" s="24" t="s">
        <v>11</v>
      </c>
      <c r="G5" s="24" t="s">
        <v>11</v>
      </c>
      <c r="H5" s="25"/>
    </row>
    <row r="6" spans="2:13" x14ac:dyDescent="0.2">
      <c r="B6" s="338" t="s">
        <v>769</v>
      </c>
      <c r="C6" s="483">
        <v>7.0000000000000007E-2</v>
      </c>
      <c r="D6" s="484">
        <v>0</v>
      </c>
      <c r="E6" s="484">
        <v>0</v>
      </c>
      <c r="F6" s="484">
        <v>0</v>
      </c>
      <c r="G6" s="484">
        <v>7.0000000000000007E-2</v>
      </c>
      <c r="H6" s="29">
        <v>1976</v>
      </c>
    </row>
    <row r="7" spans="2:13" ht="13.5" x14ac:dyDescent="0.2">
      <c r="B7" s="338" t="s">
        <v>709</v>
      </c>
      <c r="C7" s="483">
        <v>0.11</v>
      </c>
      <c r="D7" s="484">
        <v>0</v>
      </c>
      <c r="E7" s="484">
        <v>0</v>
      </c>
      <c r="F7" s="484">
        <v>0</v>
      </c>
      <c r="G7" s="484">
        <v>0.11</v>
      </c>
      <c r="H7" s="29">
        <v>2014</v>
      </c>
    </row>
    <row r="8" spans="2:13" ht="15" x14ac:dyDescent="0.25">
      <c r="B8" s="26" t="s">
        <v>14</v>
      </c>
      <c r="C8" s="483">
        <v>7.35</v>
      </c>
      <c r="D8" s="484">
        <v>15.53</v>
      </c>
      <c r="E8" s="484">
        <v>0.99</v>
      </c>
      <c r="F8" s="484">
        <v>0</v>
      </c>
      <c r="G8" s="484">
        <v>24.77</v>
      </c>
      <c r="H8" s="29">
        <v>1972</v>
      </c>
      <c r="J8" s="348"/>
      <c r="K8" s="92"/>
      <c r="L8" s="30"/>
      <c r="M8" s="30"/>
    </row>
    <row r="9" spans="2:13" ht="15" x14ac:dyDescent="0.25">
      <c r="B9" s="26" t="s">
        <v>581</v>
      </c>
      <c r="C9" s="483">
        <v>0.49</v>
      </c>
      <c r="D9" s="484">
        <v>0</v>
      </c>
      <c r="E9" s="484">
        <v>0</v>
      </c>
      <c r="F9" s="484">
        <v>0</v>
      </c>
      <c r="G9" s="484">
        <v>0.49</v>
      </c>
      <c r="H9" s="29">
        <v>1992</v>
      </c>
      <c r="J9" s="348"/>
      <c r="K9" s="92"/>
      <c r="L9" s="30"/>
      <c r="M9" s="30"/>
    </row>
    <row r="10" spans="2:13" ht="15" x14ac:dyDescent="0.25">
      <c r="B10" s="26" t="s">
        <v>15</v>
      </c>
      <c r="C10" s="483">
        <v>2.88</v>
      </c>
      <c r="D10" s="484">
        <v>7.28</v>
      </c>
      <c r="E10" s="484">
        <v>0.52</v>
      </c>
      <c r="F10" s="484">
        <v>0</v>
      </c>
      <c r="G10" s="484">
        <v>11.15</v>
      </c>
      <c r="H10" s="29">
        <v>1968</v>
      </c>
      <c r="J10" s="348"/>
      <c r="K10" s="92"/>
      <c r="L10" s="30"/>
      <c r="M10" s="30"/>
    </row>
    <row r="11" spans="2:13" ht="15" x14ac:dyDescent="0.25">
      <c r="B11" s="26" t="s">
        <v>16</v>
      </c>
      <c r="C11" s="483">
        <v>4.82</v>
      </c>
      <c r="D11" s="484">
        <v>1.98</v>
      </c>
      <c r="E11" s="484">
        <v>0.21</v>
      </c>
      <c r="F11" s="484">
        <v>0</v>
      </c>
      <c r="G11" s="484">
        <v>7.19</v>
      </c>
      <c r="H11" s="29">
        <v>1972</v>
      </c>
      <c r="J11" s="348"/>
      <c r="K11" s="92"/>
      <c r="L11" s="30"/>
      <c r="M11" s="30"/>
    </row>
    <row r="12" spans="2:13" ht="15" x14ac:dyDescent="0.25">
      <c r="B12" s="26" t="s">
        <v>17</v>
      </c>
      <c r="C12" s="483">
        <v>0</v>
      </c>
      <c r="D12" s="484">
        <v>116.17</v>
      </c>
      <c r="E12" s="484">
        <v>0</v>
      </c>
      <c r="F12" s="484">
        <v>0.46</v>
      </c>
      <c r="G12" s="484">
        <v>116.63</v>
      </c>
      <c r="H12" s="29">
        <v>1971</v>
      </c>
      <c r="J12" s="348"/>
      <c r="K12" s="92"/>
      <c r="L12" s="30"/>
      <c r="M12" s="30"/>
    </row>
    <row r="13" spans="2:13" ht="15" x14ac:dyDescent="0.25">
      <c r="B13" s="26" t="s">
        <v>18</v>
      </c>
      <c r="C13" s="483">
        <v>5.55</v>
      </c>
      <c r="D13" s="484">
        <v>1.61</v>
      </c>
      <c r="E13" s="484">
        <v>0</v>
      </c>
      <c r="F13" s="484">
        <v>0.11</v>
      </c>
      <c r="G13" s="484">
        <v>7.27</v>
      </c>
      <c r="H13" s="29">
        <v>1987</v>
      </c>
      <c r="J13" s="348"/>
      <c r="K13" s="92"/>
      <c r="L13" s="30"/>
      <c r="M13" s="30"/>
    </row>
    <row r="14" spans="2:13" ht="15" x14ac:dyDescent="0.25">
      <c r="B14" s="26" t="s">
        <v>183</v>
      </c>
      <c r="C14" s="483">
        <v>0.23</v>
      </c>
      <c r="D14" s="484">
        <v>0.46</v>
      </c>
      <c r="E14" s="484">
        <v>0.03</v>
      </c>
      <c r="F14" s="484">
        <v>0.02</v>
      </c>
      <c r="G14" s="484">
        <v>0.76</v>
      </c>
      <c r="H14" s="29">
        <v>1985</v>
      </c>
      <c r="J14" s="348"/>
      <c r="K14" s="92"/>
      <c r="L14" s="30"/>
      <c r="M14" s="30"/>
    </row>
    <row r="15" spans="2:13" ht="15" x14ac:dyDescent="0.25">
      <c r="B15" s="338" t="s">
        <v>350</v>
      </c>
      <c r="C15" s="485">
        <v>8.8800000000000008</v>
      </c>
      <c r="D15" s="486">
        <v>0</v>
      </c>
      <c r="E15" s="486">
        <v>0</v>
      </c>
      <c r="F15" s="486">
        <v>0</v>
      </c>
      <c r="G15" s="486">
        <v>8.8800000000000008</v>
      </c>
      <c r="H15" s="29">
        <v>1995</v>
      </c>
      <c r="J15" s="348"/>
      <c r="K15" s="92"/>
      <c r="L15" s="30"/>
      <c r="M15" s="30"/>
    </row>
    <row r="16" spans="2:13" ht="15" x14ac:dyDescent="0.25">
      <c r="B16" s="338" t="s">
        <v>381</v>
      </c>
      <c r="C16" s="485">
        <v>5.21</v>
      </c>
      <c r="D16" s="486">
        <v>17.34</v>
      </c>
      <c r="E16" s="486">
        <v>0.11</v>
      </c>
      <c r="F16" s="486">
        <v>0</v>
      </c>
      <c r="G16" s="486">
        <v>22.77</v>
      </c>
      <c r="H16" s="29">
        <v>1982</v>
      </c>
      <c r="J16" s="348"/>
      <c r="K16" s="92"/>
      <c r="L16" s="30"/>
      <c r="M16" s="30"/>
    </row>
    <row r="17" spans="2:13" ht="15" x14ac:dyDescent="0.25">
      <c r="B17" s="338" t="s">
        <v>425</v>
      </c>
      <c r="C17" s="485">
        <v>0.43</v>
      </c>
      <c r="D17" s="486">
        <v>0.01</v>
      </c>
      <c r="E17" s="486">
        <v>0</v>
      </c>
      <c r="F17" s="486">
        <v>0</v>
      </c>
      <c r="G17" s="486">
        <v>0.43</v>
      </c>
      <c r="H17" s="29">
        <v>2009</v>
      </c>
      <c r="J17" s="348"/>
      <c r="K17" s="92"/>
      <c r="L17" s="30"/>
      <c r="M17" s="30"/>
    </row>
    <row r="18" spans="2:13" ht="15" x14ac:dyDescent="0.25">
      <c r="B18" s="338" t="s">
        <v>214</v>
      </c>
      <c r="C18" s="485">
        <v>23.14</v>
      </c>
      <c r="D18" s="486">
        <v>0.88</v>
      </c>
      <c r="E18" s="486">
        <v>0</v>
      </c>
      <c r="F18" s="486">
        <v>0</v>
      </c>
      <c r="G18" s="486">
        <v>24.02</v>
      </c>
      <c r="H18" s="29">
        <v>1994</v>
      </c>
      <c r="J18" s="348"/>
      <c r="K18" s="92"/>
      <c r="L18" s="30"/>
      <c r="M18" s="30"/>
    </row>
    <row r="19" spans="2:13" ht="15" x14ac:dyDescent="0.25">
      <c r="B19" s="26" t="s">
        <v>19</v>
      </c>
      <c r="C19" s="483">
        <v>1.33</v>
      </c>
      <c r="D19" s="484">
        <v>2.19</v>
      </c>
      <c r="E19" s="484">
        <v>0</v>
      </c>
      <c r="F19" s="484">
        <v>0.02</v>
      </c>
      <c r="G19" s="484">
        <v>3.54</v>
      </c>
      <c r="H19" s="29">
        <v>1975</v>
      </c>
      <c r="J19" s="348"/>
      <c r="K19" s="92"/>
      <c r="L19" s="30"/>
      <c r="M19" s="30"/>
    </row>
    <row r="20" spans="2:13" ht="15" x14ac:dyDescent="0.25">
      <c r="B20" s="26" t="s">
        <v>20</v>
      </c>
      <c r="C20" s="483">
        <v>0.37</v>
      </c>
      <c r="D20" s="484">
        <v>0.08</v>
      </c>
      <c r="E20" s="484">
        <v>0.01</v>
      </c>
      <c r="F20" s="484">
        <v>0</v>
      </c>
      <c r="G20" s="484">
        <v>0.48</v>
      </c>
      <c r="H20" s="29">
        <v>1982</v>
      </c>
      <c r="J20" s="348"/>
      <c r="K20" s="92"/>
      <c r="L20" s="30"/>
      <c r="M20" s="30"/>
    </row>
    <row r="21" spans="2:13" ht="15" x14ac:dyDescent="0.25">
      <c r="B21" s="26" t="s">
        <v>382</v>
      </c>
      <c r="C21" s="483">
        <v>13.86</v>
      </c>
      <c r="D21" s="484">
        <v>0.35</v>
      </c>
      <c r="E21" s="484">
        <v>0.32</v>
      </c>
      <c r="F21" s="484">
        <v>0</v>
      </c>
      <c r="G21" s="484">
        <v>14.81</v>
      </c>
      <c r="H21" s="29">
        <v>1975</v>
      </c>
      <c r="J21" s="348"/>
      <c r="K21" s="92"/>
      <c r="L21" s="30"/>
      <c r="M21" s="30"/>
    </row>
    <row r="22" spans="2:13" ht="15" x14ac:dyDescent="0.25">
      <c r="B22" s="26" t="s">
        <v>21</v>
      </c>
      <c r="C22" s="483">
        <v>0</v>
      </c>
      <c r="D22" s="484">
        <v>11.6</v>
      </c>
      <c r="E22" s="484">
        <v>0</v>
      </c>
      <c r="F22" s="484">
        <v>0.04</v>
      </c>
      <c r="G22" s="484">
        <v>11.64</v>
      </c>
      <c r="H22" s="29">
        <v>1974</v>
      </c>
      <c r="J22" s="348"/>
      <c r="K22" s="92"/>
      <c r="L22" s="30"/>
      <c r="M22" s="30"/>
    </row>
    <row r="23" spans="2:13" ht="15" x14ac:dyDescent="0.25">
      <c r="B23" s="26" t="s">
        <v>22</v>
      </c>
      <c r="C23" s="483">
        <v>0</v>
      </c>
      <c r="D23" s="484">
        <v>27.3</v>
      </c>
      <c r="E23" s="484">
        <v>0</v>
      </c>
      <c r="F23" s="484">
        <v>0.12</v>
      </c>
      <c r="G23" s="484">
        <v>27.42</v>
      </c>
      <c r="H23" s="29">
        <v>1974</v>
      </c>
      <c r="J23" s="348"/>
      <c r="K23" s="92"/>
      <c r="L23" s="30"/>
      <c r="M23" s="30"/>
    </row>
    <row r="24" spans="2:13" ht="15" x14ac:dyDescent="0.25">
      <c r="B24" s="26" t="s">
        <v>580</v>
      </c>
      <c r="C24" s="483">
        <v>0.68</v>
      </c>
      <c r="D24" s="484">
        <v>0.4</v>
      </c>
      <c r="E24" s="484">
        <v>0.02</v>
      </c>
      <c r="F24" s="484">
        <v>0</v>
      </c>
      <c r="G24" s="484">
        <v>1.1100000000000001</v>
      </c>
      <c r="H24" s="29">
        <v>1991</v>
      </c>
      <c r="J24" s="348"/>
      <c r="K24" s="92"/>
      <c r="L24" s="30"/>
      <c r="M24" s="30"/>
    </row>
    <row r="25" spans="2:13" ht="15" x14ac:dyDescent="0.25">
      <c r="B25" s="26" t="s">
        <v>23</v>
      </c>
      <c r="C25" s="483">
        <v>3.87</v>
      </c>
      <c r="D25" s="484">
        <v>9.69</v>
      </c>
      <c r="E25" s="484">
        <v>0.56999999999999995</v>
      </c>
      <c r="F25" s="484">
        <v>0</v>
      </c>
      <c r="G25" s="484">
        <v>14.64</v>
      </c>
      <c r="H25" s="29">
        <v>1978</v>
      </c>
      <c r="J25" s="348"/>
      <c r="K25" s="92"/>
      <c r="L25" s="30"/>
      <c r="M25" s="30"/>
    </row>
    <row r="26" spans="2:13" ht="15" x14ac:dyDescent="0.25">
      <c r="B26" s="26" t="s">
        <v>414</v>
      </c>
      <c r="C26" s="483">
        <v>24.45</v>
      </c>
      <c r="D26" s="484">
        <v>10.86</v>
      </c>
      <c r="E26" s="484">
        <v>1.18</v>
      </c>
      <c r="F26" s="484">
        <v>0</v>
      </c>
      <c r="G26" s="484">
        <v>37.56</v>
      </c>
      <c r="H26" s="29">
        <v>1970</v>
      </c>
      <c r="J26" s="348"/>
      <c r="K26" s="92"/>
      <c r="L26" s="30"/>
      <c r="M26" s="30"/>
    </row>
    <row r="27" spans="2:13" ht="15" x14ac:dyDescent="0.25">
      <c r="B27" s="26" t="s">
        <v>261</v>
      </c>
      <c r="C27" s="483">
        <v>16.329999999999998</v>
      </c>
      <c r="D27" s="484">
        <v>0.3</v>
      </c>
      <c r="E27" s="484">
        <v>0.02</v>
      </c>
      <c r="F27" s="484">
        <v>0.02</v>
      </c>
      <c r="G27" s="484">
        <v>16.690000000000001</v>
      </c>
      <c r="H27" s="29">
        <v>1984</v>
      </c>
      <c r="J27" s="348"/>
      <c r="K27" s="92"/>
      <c r="L27" s="30"/>
      <c r="M27" s="30"/>
    </row>
    <row r="28" spans="2:13" ht="15" x14ac:dyDescent="0.25">
      <c r="B28" s="26" t="s">
        <v>24</v>
      </c>
      <c r="C28" s="483">
        <v>12.15</v>
      </c>
      <c r="D28" s="484">
        <v>25.97</v>
      </c>
      <c r="E28" s="484">
        <v>1.43</v>
      </c>
      <c r="F28" s="484">
        <v>0</v>
      </c>
      <c r="G28" s="484">
        <v>40.840000000000003</v>
      </c>
      <c r="H28" s="29">
        <v>1970</v>
      </c>
      <c r="J28" s="348"/>
      <c r="K28" s="92"/>
      <c r="L28" s="30"/>
      <c r="M28" s="30"/>
    </row>
    <row r="29" spans="2:13" ht="15" x14ac:dyDescent="0.25">
      <c r="B29" s="26" t="s">
        <v>424</v>
      </c>
      <c r="C29" s="483">
        <v>10.17</v>
      </c>
      <c r="D29" s="484">
        <v>0.94</v>
      </c>
      <c r="E29" s="484">
        <v>0.16</v>
      </c>
      <c r="F29" s="484">
        <v>0.09</v>
      </c>
      <c r="G29" s="484">
        <v>11.51</v>
      </c>
      <c r="H29" s="29">
        <v>1993</v>
      </c>
      <c r="K29" s="30"/>
      <c r="L29" s="30"/>
      <c r="M29" s="30"/>
    </row>
    <row r="30" spans="2:13" ht="15" x14ac:dyDescent="0.25">
      <c r="B30" s="338" t="s">
        <v>347</v>
      </c>
      <c r="C30" s="483">
        <v>0.28999999999999998</v>
      </c>
      <c r="D30" s="484">
        <v>2.2200000000000002</v>
      </c>
      <c r="E30" s="484">
        <v>0.41</v>
      </c>
      <c r="F30" s="484">
        <v>0</v>
      </c>
      <c r="G30" s="484">
        <v>3.29</v>
      </c>
      <c r="H30" s="29">
        <v>2007</v>
      </c>
      <c r="K30" s="30"/>
      <c r="L30" s="30"/>
      <c r="M30" s="30"/>
    </row>
    <row r="31" spans="2:13" ht="15.75" thickBot="1" x14ac:dyDescent="0.3">
      <c r="B31" s="26" t="s">
        <v>25</v>
      </c>
      <c r="C31" s="483">
        <v>0</v>
      </c>
      <c r="D31" s="484">
        <v>9.2200000000000006</v>
      </c>
      <c r="E31" s="484">
        <v>0</v>
      </c>
      <c r="F31" s="484">
        <v>7.0000000000000007E-2</v>
      </c>
      <c r="G31" s="481">
        <v>9.2899999999999991</v>
      </c>
      <c r="H31" s="29">
        <v>1973</v>
      </c>
      <c r="K31" s="30"/>
      <c r="L31" s="30"/>
      <c r="M31" s="30"/>
    </row>
    <row r="32" spans="2:13" s="35" customFormat="1" ht="51.75" thickBot="1" x14ac:dyDescent="0.25">
      <c r="B32" s="31" t="s">
        <v>426</v>
      </c>
      <c r="C32" s="367">
        <f>SUM(C6:C31)</f>
        <v>142.66</v>
      </c>
      <c r="D32" s="368">
        <f>SUM(D6:D31)</f>
        <v>262.38000000000005</v>
      </c>
      <c r="E32" s="368">
        <f>SUM(E6:E31)</f>
        <v>5.98</v>
      </c>
      <c r="F32" s="368">
        <f>SUM(F6:F31)</f>
        <v>0.95000000000000018</v>
      </c>
      <c r="G32" s="369">
        <f>SUM(G6:G31)</f>
        <v>417.36</v>
      </c>
      <c r="H32" s="32"/>
      <c r="I32" s="33"/>
      <c r="J32" s="370"/>
      <c r="K32" s="371"/>
      <c r="L32" s="371"/>
      <c r="M32" s="371"/>
    </row>
    <row r="33" spans="2:13" s="35" customFormat="1" x14ac:dyDescent="0.2">
      <c r="B33" s="480" t="s">
        <v>579</v>
      </c>
      <c r="C33" s="483">
        <v>0</v>
      </c>
      <c r="D33" s="484">
        <v>0.03</v>
      </c>
      <c r="E33" s="484">
        <v>0</v>
      </c>
      <c r="F33" s="484">
        <v>0.03</v>
      </c>
      <c r="G33" s="487">
        <v>0.06</v>
      </c>
      <c r="H33" s="38">
        <v>1997</v>
      </c>
      <c r="I33" s="33"/>
      <c r="J33" s="370"/>
      <c r="K33" s="371"/>
      <c r="L33" s="371"/>
      <c r="M33" s="371"/>
    </row>
    <row r="34" spans="2:13" s="35" customFormat="1" x14ac:dyDescent="0.2">
      <c r="B34" s="26" t="s">
        <v>26</v>
      </c>
      <c r="C34" s="483">
        <v>1.95</v>
      </c>
      <c r="D34" s="484">
        <v>6.47</v>
      </c>
      <c r="E34" s="484">
        <v>1.05</v>
      </c>
      <c r="F34" s="484">
        <v>0</v>
      </c>
      <c r="G34" s="487">
        <v>10.41</v>
      </c>
      <c r="H34" s="38">
        <v>1990</v>
      </c>
      <c r="I34" s="33"/>
      <c r="J34" s="33"/>
      <c r="K34" s="34"/>
      <c r="L34" s="34"/>
      <c r="M34" s="34"/>
    </row>
    <row r="35" spans="2:13" s="35" customFormat="1" ht="15" x14ac:dyDescent="0.25">
      <c r="B35" s="26" t="s">
        <v>27</v>
      </c>
      <c r="C35" s="483">
        <v>39.6</v>
      </c>
      <c r="D35" s="484">
        <v>5.22</v>
      </c>
      <c r="E35" s="484">
        <v>0</v>
      </c>
      <c r="F35" s="484">
        <v>0</v>
      </c>
      <c r="G35" s="487">
        <v>44.82</v>
      </c>
      <c r="H35" s="39">
        <v>1998</v>
      </c>
      <c r="I35" s="40"/>
      <c r="J35" s="40"/>
    </row>
    <row r="36" spans="2:13" s="35" customFormat="1" ht="15" x14ac:dyDescent="0.25">
      <c r="B36" s="26" t="s">
        <v>301</v>
      </c>
      <c r="C36" s="483">
        <v>0.33</v>
      </c>
      <c r="D36" s="484">
        <v>1.32</v>
      </c>
      <c r="E36" s="484">
        <v>0</v>
      </c>
      <c r="F36" s="484">
        <v>0</v>
      </c>
      <c r="G36" s="487">
        <v>1.64</v>
      </c>
      <c r="H36" s="39">
        <v>2010</v>
      </c>
      <c r="I36" s="40"/>
      <c r="J36" s="40"/>
    </row>
    <row r="37" spans="2:13" ht="15" x14ac:dyDescent="0.25">
      <c r="B37" s="26" t="s">
        <v>28</v>
      </c>
      <c r="C37" s="483">
        <v>69.09</v>
      </c>
      <c r="D37" s="484">
        <v>1.93</v>
      </c>
      <c r="E37" s="484">
        <v>0</v>
      </c>
      <c r="F37" s="484">
        <v>0</v>
      </c>
      <c r="G37" s="487">
        <v>71.02</v>
      </c>
      <c r="H37" s="39">
        <v>1967</v>
      </c>
      <c r="I37" s="40"/>
      <c r="J37" s="40"/>
    </row>
    <row r="38" spans="2:13" ht="15" x14ac:dyDescent="0.25">
      <c r="B38" s="26" t="s">
        <v>29</v>
      </c>
      <c r="C38" s="483">
        <v>0.78</v>
      </c>
      <c r="D38" s="484">
        <v>0</v>
      </c>
      <c r="E38" s="484">
        <v>0</v>
      </c>
      <c r="F38" s="484">
        <v>0</v>
      </c>
      <c r="G38" s="487">
        <v>0.78</v>
      </c>
      <c r="H38" s="41">
        <v>1989</v>
      </c>
      <c r="I38" s="40"/>
      <c r="J38" s="40"/>
    </row>
    <row r="39" spans="2:13" ht="15" x14ac:dyDescent="0.25">
      <c r="B39" s="26" t="s">
        <v>30</v>
      </c>
      <c r="C39" s="483">
        <v>58.83</v>
      </c>
      <c r="D39" s="484">
        <v>3.87</v>
      </c>
      <c r="E39" s="484">
        <v>1.25</v>
      </c>
      <c r="F39" s="484">
        <v>0</v>
      </c>
      <c r="G39" s="487">
        <v>65.08</v>
      </c>
      <c r="H39" s="39">
        <v>1980</v>
      </c>
      <c r="I39" s="40"/>
      <c r="J39" s="40"/>
    </row>
    <row r="40" spans="2:13" ht="15" x14ac:dyDescent="0.25">
      <c r="B40" s="26" t="s">
        <v>437</v>
      </c>
      <c r="C40" s="483">
        <v>0.42</v>
      </c>
      <c r="D40" s="484">
        <v>0.2</v>
      </c>
      <c r="E40" s="484">
        <v>0.02</v>
      </c>
      <c r="F40" s="484">
        <v>0</v>
      </c>
      <c r="G40" s="487">
        <v>0.66</v>
      </c>
      <c r="H40" s="39">
        <v>2005</v>
      </c>
      <c r="I40" s="40"/>
      <c r="J40" s="40"/>
    </row>
    <row r="41" spans="2:13" ht="15" x14ac:dyDescent="0.25">
      <c r="B41" s="26" t="s">
        <v>329</v>
      </c>
      <c r="C41" s="483">
        <v>1.99</v>
      </c>
      <c r="D41" s="484">
        <v>0.19</v>
      </c>
      <c r="E41" s="484">
        <v>0</v>
      </c>
      <c r="F41" s="484">
        <v>0</v>
      </c>
      <c r="G41" s="487">
        <v>2.17</v>
      </c>
      <c r="H41" s="39">
        <v>2009</v>
      </c>
      <c r="I41" s="40"/>
      <c r="J41" s="40"/>
    </row>
    <row r="42" spans="2:13" ht="15" x14ac:dyDescent="0.25">
      <c r="B42" s="26" t="s">
        <v>31</v>
      </c>
      <c r="C42" s="483">
        <v>140.62</v>
      </c>
      <c r="D42" s="484">
        <v>1.67</v>
      </c>
      <c r="E42" s="484">
        <v>2.7</v>
      </c>
      <c r="F42" s="484">
        <v>0</v>
      </c>
      <c r="G42" s="487">
        <v>147.41</v>
      </c>
      <c r="H42" s="39">
        <v>1984</v>
      </c>
      <c r="I42" s="40"/>
      <c r="J42" s="40"/>
    </row>
    <row r="43" spans="2:13" ht="15" x14ac:dyDescent="0.25">
      <c r="B43" s="26" t="s">
        <v>330</v>
      </c>
      <c r="C43" s="483">
        <v>14.32</v>
      </c>
      <c r="D43" s="484">
        <v>1.47</v>
      </c>
      <c r="E43" s="484">
        <v>0.24</v>
      </c>
      <c r="F43" s="484">
        <v>0</v>
      </c>
      <c r="G43" s="487">
        <v>16.239999999999998</v>
      </c>
      <c r="H43" s="39">
        <v>2007</v>
      </c>
      <c r="I43" s="40"/>
      <c r="J43" s="40"/>
    </row>
    <row r="44" spans="2:13" ht="15" x14ac:dyDescent="0.25">
      <c r="B44" s="26" t="s">
        <v>32</v>
      </c>
      <c r="C44" s="483">
        <v>477.7</v>
      </c>
      <c r="D44" s="484">
        <v>146.97</v>
      </c>
      <c r="E44" s="484">
        <v>14.6</v>
      </c>
      <c r="F44" s="484">
        <v>0</v>
      </c>
      <c r="G44" s="487">
        <v>652.4</v>
      </c>
      <c r="H44" s="39">
        <v>1969</v>
      </c>
      <c r="I44" s="40"/>
      <c r="J44" s="40"/>
    </row>
    <row r="45" spans="2:13" ht="15" x14ac:dyDescent="0.25">
      <c r="B45" s="26" t="s">
        <v>33</v>
      </c>
      <c r="C45" s="483">
        <v>114.41</v>
      </c>
      <c r="D45" s="484">
        <v>41.31</v>
      </c>
      <c r="E45" s="484">
        <v>4.43</v>
      </c>
      <c r="F45" s="484">
        <v>0</v>
      </c>
      <c r="G45" s="487">
        <v>164.14</v>
      </c>
      <c r="H45" s="39">
        <v>1970</v>
      </c>
      <c r="I45" s="40"/>
      <c r="J45" s="40"/>
    </row>
    <row r="46" spans="2:13" ht="15" x14ac:dyDescent="0.25">
      <c r="B46" s="26" t="s">
        <v>34</v>
      </c>
      <c r="C46" s="483">
        <v>11.68</v>
      </c>
      <c r="D46" s="484">
        <v>4.8099999999999996</v>
      </c>
      <c r="E46" s="484">
        <v>0.55000000000000004</v>
      </c>
      <c r="F46" s="484">
        <v>0</v>
      </c>
      <c r="G46" s="487">
        <v>17.55</v>
      </c>
      <c r="H46" s="39">
        <v>1988</v>
      </c>
      <c r="I46" s="40"/>
      <c r="J46" s="40"/>
    </row>
    <row r="47" spans="2:13" ht="15" x14ac:dyDescent="0.25">
      <c r="B47" s="26" t="s">
        <v>35</v>
      </c>
      <c r="C47" s="483">
        <v>0.33</v>
      </c>
      <c r="D47" s="484">
        <v>0</v>
      </c>
      <c r="E47" s="484">
        <v>0</v>
      </c>
      <c r="F47" s="484">
        <v>0</v>
      </c>
      <c r="G47" s="487">
        <v>0.33</v>
      </c>
      <c r="H47" s="41">
        <v>1991</v>
      </c>
      <c r="I47" s="40"/>
      <c r="J47" s="40"/>
    </row>
    <row r="48" spans="2:13" ht="15" x14ac:dyDescent="0.25">
      <c r="B48" s="26" t="s">
        <v>394</v>
      </c>
      <c r="C48" s="483">
        <v>0.03</v>
      </c>
      <c r="D48" s="484">
        <v>0</v>
      </c>
      <c r="E48" s="484">
        <v>0</v>
      </c>
      <c r="F48" s="484">
        <v>0</v>
      </c>
      <c r="G48" s="487">
        <v>0.04</v>
      </c>
      <c r="H48" s="41">
        <v>1974</v>
      </c>
      <c r="I48" s="40"/>
      <c r="J48" s="40"/>
    </row>
    <row r="49" spans="2:10" ht="15" x14ac:dyDescent="0.25">
      <c r="B49" s="26" t="s">
        <v>36</v>
      </c>
      <c r="C49" s="483">
        <v>34.950000000000003</v>
      </c>
      <c r="D49" s="484">
        <v>6.19</v>
      </c>
      <c r="E49" s="484">
        <v>0.56999999999999995</v>
      </c>
      <c r="F49" s="484">
        <v>0</v>
      </c>
      <c r="G49" s="487">
        <v>42.23</v>
      </c>
      <c r="H49" s="39">
        <v>1992</v>
      </c>
      <c r="I49" s="40"/>
      <c r="J49" s="40"/>
    </row>
    <row r="50" spans="2:10" ht="15" x14ac:dyDescent="0.25">
      <c r="B50" s="26" t="s">
        <v>348</v>
      </c>
      <c r="C50" s="483">
        <v>0.61</v>
      </c>
      <c r="D50" s="484">
        <v>0</v>
      </c>
      <c r="E50" s="484">
        <v>0</v>
      </c>
      <c r="F50" s="484">
        <v>0</v>
      </c>
      <c r="G50" s="487">
        <v>0.61</v>
      </c>
      <c r="H50" s="39">
        <v>2007</v>
      </c>
      <c r="I50" s="40"/>
      <c r="J50" s="40"/>
    </row>
    <row r="51" spans="2:10" ht="15" x14ac:dyDescent="0.25">
      <c r="B51" s="26" t="s">
        <v>37</v>
      </c>
      <c r="C51" s="483">
        <v>2.93</v>
      </c>
      <c r="D51" s="484">
        <v>0.88</v>
      </c>
      <c r="E51" s="484">
        <v>0.18</v>
      </c>
      <c r="F51" s="484">
        <v>0</v>
      </c>
      <c r="G51" s="487">
        <v>4.1500000000000004</v>
      </c>
      <c r="H51" s="39">
        <v>2004</v>
      </c>
      <c r="I51" s="40"/>
      <c r="J51" s="40"/>
    </row>
    <row r="52" spans="2:10" ht="15" x14ac:dyDescent="0.25">
      <c r="B52" s="26" t="s">
        <v>552</v>
      </c>
      <c r="C52" s="483">
        <v>2.72</v>
      </c>
      <c r="D52" s="484">
        <v>1.28</v>
      </c>
      <c r="E52" s="484">
        <v>0.18</v>
      </c>
      <c r="F52" s="484">
        <v>0</v>
      </c>
      <c r="G52" s="487">
        <v>4.3499999999999996</v>
      </c>
      <c r="H52" s="39">
        <v>1978</v>
      </c>
      <c r="I52" s="40"/>
      <c r="J52" s="40"/>
    </row>
    <row r="53" spans="2:10" ht="15" x14ac:dyDescent="0.25">
      <c r="B53" s="26" t="s">
        <v>38</v>
      </c>
      <c r="C53" s="483">
        <v>12.85</v>
      </c>
      <c r="D53" s="484">
        <v>27.75</v>
      </c>
      <c r="E53" s="484">
        <v>6.9</v>
      </c>
      <c r="F53" s="484">
        <v>0</v>
      </c>
      <c r="G53" s="487">
        <v>53.7</v>
      </c>
      <c r="H53" s="39">
        <v>1989</v>
      </c>
      <c r="I53" s="40"/>
      <c r="J53" s="40"/>
    </row>
    <row r="54" spans="2:10" ht="15" x14ac:dyDescent="0.25">
      <c r="B54" s="26" t="s">
        <v>108</v>
      </c>
      <c r="C54" s="483">
        <v>9.2100000000000009</v>
      </c>
      <c r="D54" s="484">
        <v>0</v>
      </c>
      <c r="E54" s="484">
        <v>0</v>
      </c>
      <c r="F54" s="484">
        <v>0</v>
      </c>
      <c r="G54" s="487">
        <v>9.2100000000000009</v>
      </c>
      <c r="H54" s="39">
        <v>2000</v>
      </c>
      <c r="I54" s="40"/>
      <c r="J54" s="40"/>
    </row>
    <row r="55" spans="2:10" ht="15" x14ac:dyDescent="0.25">
      <c r="B55" s="26" t="s">
        <v>39</v>
      </c>
      <c r="C55" s="483">
        <v>118.81</v>
      </c>
      <c r="D55" s="484">
        <v>0</v>
      </c>
      <c r="E55" s="484">
        <v>0</v>
      </c>
      <c r="F55" s="484">
        <v>0</v>
      </c>
      <c r="G55" s="487">
        <v>118.81</v>
      </c>
      <c r="H55" s="39">
        <v>1991</v>
      </c>
      <c r="I55" s="40"/>
      <c r="J55" s="40"/>
    </row>
    <row r="56" spans="2:10" ht="15" x14ac:dyDescent="0.25">
      <c r="B56" s="26" t="s">
        <v>109</v>
      </c>
      <c r="C56" s="483">
        <v>13.08</v>
      </c>
      <c r="D56" s="484">
        <v>7.63</v>
      </c>
      <c r="E56" s="484">
        <v>1.06</v>
      </c>
      <c r="F56" s="484">
        <v>0</v>
      </c>
      <c r="G56" s="487">
        <v>22.72</v>
      </c>
      <c r="H56" s="39">
        <v>1975</v>
      </c>
      <c r="I56" s="40"/>
      <c r="J56" s="40"/>
    </row>
    <row r="57" spans="2:10" ht="15" x14ac:dyDescent="0.25">
      <c r="B57" s="26" t="s">
        <v>40</v>
      </c>
      <c r="C57" s="483">
        <v>367.74</v>
      </c>
      <c r="D57" s="484">
        <v>23.08</v>
      </c>
      <c r="E57" s="484">
        <v>2.83</v>
      </c>
      <c r="F57" s="484">
        <v>0</v>
      </c>
      <c r="G57" s="487">
        <v>396.2</v>
      </c>
      <c r="H57" s="39">
        <v>1978</v>
      </c>
      <c r="I57" s="40"/>
      <c r="J57" s="40"/>
    </row>
    <row r="58" spans="2:10" ht="15" x14ac:dyDescent="0.25">
      <c r="B58" s="26" t="s">
        <v>41</v>
      </c>
      <c r="C58" s="483">
        <v>52.84</v>
      </c>
      <c r="D58" s="484">
        <v>58.47</v>
      </c>
      <c r="E58" s="484">
        <v>7.68</v>
      </c>
      <c r="F58" s="484">
        <v>0</v>
      </c>
      <c r="G58" s="487">
        <v>125.9</v>
      </c>
      <c r="H58" s="39">
        <v>1978</v>
      </c>
      <c r="I58" s="40"/>
      <c r="J58" s="40"/>
    </row>
    <row r="59" spans="2:10" ht="15" x14ac:dyDescent="0.25">
      <c r="B59" s="26" t="s">
        <v>42</v>
      </c>
      <c r="C59" s="483">
        <v>0.21</v>
      </c>
      <c r="D59" s="484">
        <v>15.2</v>
      </c>
      <c r="E59" s="484">
        <v>2.13</v>
      </c>
      <c r="F59" s="484">
        <v>4.47</v>
      </c>
      <c r="G59" s="487">
        <v>23.94</v>
      </c>
      <c r="H59" s="39">
        <v>1982</v>
      </c>
      <c r="I59" s="40"/>
      <c r="J59" s="40"/>
    </row>
    <row r="60" spans="2:10" ht="15" x14ac:dyDescent="0.25">
      <c r="B60" s="26" t="s">
        <v>43</v>
      </c>
      <c r="C60" s="483">
        <v>36.229999999999997</v>
      </c>
      <c r="D60" s="484">
        <v>6.24</v>
      </c>
      <c r="E60" s="484">
        <v>1.6</v>
      </c>
      <c r="F60" s="484">
        <v>0</v>
      </c>
      <c r="G60" s="487">
        <v>45.51</v>
      </c>
      <c r="H60" s="39">
        <v>1980</v>
      </c>
      <c r="I60" s="40"/>
      <c r="J60" s="40"/>
    </row>
    <row r="61" spans="2:10" ht="15" x14ac:dyDescent="0.25">
      <c r="B61" s="26" t="s">
        <v>710</v>
      </c>
      <c r="C61" s="483">
        <v>160.81</v>
      </c>
      <c r="D61" s="484">
        <v>20.82</v>
      </c>
      <c r="E61" s="484">
        <v>0.67</v>
      </c>
      <c r="F61" s="484">
        <v>0</v>
      </c>
      <c r="G61" s="487">
        <v>182.9</v>
      </c>
      <c r="H61" s="39">
        <v>1985</v>
      </c>
      <c r="I61" s="40"/>
      <c r="J61" s="40"/>
    </row>
    <row r="62" spans="2:10" ht="15" x14ac:dyDescent="0.25">
      <c r="B62" s="26" t="s">
        <v>44</v>
      </c>
      <c r="C62" s="483">
        <v>6.67</v>
      </c>
      <c r="D62" s="484">
        <v>46.13</v>
      </c>
      <c r="E62" s="484">
        <v>0</v>
      </c>
      <c r="F62" s="484">
        <v>0</v>
      </c>
      <c r="G62" s="487">
        <v>52.81</v>
      </c>
      <c r="H62" s="39">
        <v>1972</v>
      </c>
      <c r="I62" s="40"/>
      <c r="J62" s="40"/>
    </row>
    <row r="63" spans="2:10" ht="15" x14ac:dyDescent="0.25">
      <c r="B63" s="26" t="s">
        <v>45</v>
      </c>
      <c r="C63" s="483">
        <v>9.64</v>
      </c>
      <c r="D63" s="484">
        <v>1.68</v>
      </c>
      <c r="E63" s="484">
        <v>0.46</v>
      </c>
      <c r="F63" s="484">
        <v>0</v>
      </c>
      <c r="G63" s="487">
        <v>12.19</v>
      </c>
      <c r="H63" s="39">
        <v>1974</v>
      </c>
      <c r="I63" s="40"/>
      <c r="J63" s="40"/>
    </row>
    <row r="64" spans="2:10" ht="15" x14ac:dyDescent="0.25">
      <c r="B64" s="26" t="s">
        <v>302</v>
      </c>
      <c r="C64" s="483">
        <v>1.85</v>
      </c>
      <c r="D64" s="484">
        <v>0.3</v>
      </c>
      <c r="E64" s="484">
        <v>0.1</v>
      </c>
      <c r="F64" s="484">
        <v>0</v>
      </c>
      <c r="G64" s="487">
        <v>2.34</v>
      </c>
      <c r="H64" s="39">
        <v>2009</v>
      </c>
      <c r="I64" s="40"/>
      <c r="J64" s="40"/>
    </row>
    <row r="65" spans="2:10" ht="15" x14ac:dyDescent="0.25">
      <c r="B65" s="26" t="s">
        <v>328</v>
      </c>
      <c r="C65" s="483">
        <v>0.01</v>
      </c>
      <c r="D65" s="484">
        <v>0.09</v>
      </c>
      <c r="E65" s="484">
        <v>0</v>
      </c>
      <c r="F65" s="484">
        <v>0</v>
      </c>
      <c r="G65" s="487">
        <v>0.1</v>
      </c>
      <c r="H65" s="39">
        <v>2008</v>
      </c>
      <c r="I65" s="40"/>
      <c r="J65" s="40"/>
    </row>
    <row r="66" spans="2:10" ht="15" x14ac:dyDescent="0.25">
      <c r="B66" s="26" t="s">
        <v>358</v>
      </c>
      <c r="C66" s="483">
        <v>5.24</v>
      </c>
      <c r="D66" s="484">
        <v>1.25</v>
      </c>
      <c r="E66" s="484">
        <v>0.2</v>
      </c>
      <c r="F66" s="484">
        <v>0</v>
      </c>
      <c r="G66" s="487">
        <v>6.87</v>
      </c>
      <c r="H66" s="39">
        <v>2009</v>
      </c>
      <c r="I66" s="40"/>
      <c r="J66" s="40"/>
    </row>
    <row r="67" spans="2:10" ht="15" x14ac:dyDescent="0.25">
      <c r="B67" s="26" t="s">
        <v>303</v>
      </c>
      <c r="C67" s="483">
        <v>7.41</v>
      </c>
      <c r="D67" s="484">
        <v>0.32</v>
      </c>
      <c r="E67" s="484">
        <v>0.51</v>
      </c>
      <c r="F67" s="484">
        <v>0</v>
      </c>
      <c r="G67" s="487">
        <v>8.7100000000000009</v>
      </c>
      <c r="H67" s="39">
        <v>2008</v>
      </c>
      <c r="I67" s="40"/>
      <c r="J67" s="40"/>
    </row>
    <row r="68" spans="2:10" ht="15" x14ac:dyDescent="0.25">
      <c r="B68" s="26" t="s">
        <v>46</v>
      </c>
      <c r="C68" s="483">
        <v>21.41</v>
      </c>
      <c r="D68" s="484">
        <v>25.46</v>
      </c>
      <c r="E68" s="484">
        <v>5.2</v>
      </c>
      <c r="F68" s="484">
        <v>2.1</v>
      </c>
      <c r="G68" s="487">
        <v>58.85</v>
      </c>
      <c r="H68" s="39">
        <v>1997</v>
      </c>
      <c r="I68" s="40"/>
      <c r="J68" s="40"/>
    </row>
    <row r="69" spans="2:10" ht="15" x14ac:dyDescent="0.25">
      <c r="B69" s="26" t="s">
        <v>47</v>
      </c>
      <c r="C69" s="483">
        <v>26.9</v>
      </c>
      <c r="D69" s="484">
        <v>73.150000000000006</v>
      </c>
      <c r="E69" s="484">
        <v>8.5</v>
      </c>
      <c r="F69" s="484">
        <v>0</v>
      </c>
      <c r="G69" s="487">
        <v>116.2</v>
      </c>
      <c r="H69" s="39">
        <v>1994</v>
      </c>
      <c r="I69" s="40"/>
      <c r="J69" s="40"/>
    </row>
    <row r="70" spans="2:10" ht="15" x14ac:dyDescent="0.25">
      <c r="B70" s="26" t="s">
        <v>415</v>
      </c>
      <c r="C70" s="483">
        <v>1.21</v>
      </c>
      <c r="D70" s="484">
        <v>0.12</v>
      </c>
      <c r="E70" s="484">
        <v>7.0000000000000007E-2</v>
      </c>
      <c r="F70" s="484">
        <v>0</v>
      </c>
      <c r="G70" s="487">
        <v>1.46</v>
      </c>
      <c r="H70" s="39">
        <v>2010</v>
      </c>
      <c r="I70" s="40"/>
      <c r="J70" s="40"/>
    </row>
    <row r="71" spans="2:10" ht="15" x14ac:dyDescent="0.25">
      <c r="B71" s="26" t="s">
        <v>110</v>
      </c>
      <c r="C71" s="483">
        <v>0.43</v>
      </c>
      <c r="D71" s="484">
        <v>5.73</v>
      </c>
      <c r="E71" s="484">
        <v>0.53</v>
      </c>
      <c r="F71" s="484">
        <v>0</v>
      </c>
      <c r="G71" s="487">
        <v>7.17</v>
      </c>
      <c r="H71" s="39">
        <v>1992</v>
      </c>
      <c r="I71" s="40"/>
      <c r="J71" s="40"/>
    </row>
    <row r="72" spans="2:10" ht="15" x14ac:dyDescent="0.25">
      <c r="B72" s="26" t="s">
        <v>48</v>
      </c>
      <c r="C72" s="483">
        <v>4.74</v>
      </c>
      <c r="D72" s="484">
        <v>24.29</v>
      </c>
      <c r="E72" s="484">
        <v>6.4</v>
      </c>
      <c r="F72" s="484">
        <v>2.23</v>
      </c>
      <c r="G72" s="487">
        <v>43.42</v>
      </c>
      <c r="H72" s="39">
        <v>1987</v>
      </c>
      <c r="I72" s="40"/>
      <c r="J72" s="40"/>
    </row>
    <row r="73" spans="2:10" ht="15" x14ac:dyDescent="0.25">
      <c r="B73" s="26" t="s">
        <v>49</v>
      </c>
      <c r="C73" s="483">
        <v>7.86</v>
      </c>
      <c r="D73" s="484">
        <v>3.46</v>
      </c>
      <c r="E73" s="484">
        <v>0.77</v>
      </c>
      <c r="F73" s="484">
        <v>0</v>
      </c>
      <c r="G73" s="487">
        <v>12.79</v>
      </c>
      <c r="H73" s="39">
        <v>2001</v>
      </c>
      <c r="I73" s="40"/>
      <c r="J73" s="40"/>
    </row>
    <row r="74" spans="2:10" ht="15" x14ac:dyDescent="0.25">
      <c r="B74" s="26" t="s">
        <v>50</v>
      </c>
      <c r="C74" s="483">
        <v>26.65</v>
      </c>
      <c r="D74" s="484">
        <v>10.210000000000001</v>
      </c>
      <c r="E74" s="484">
        <v>2.2999999999999998</v>
      </c>
      <c r="F74" s="484">
        <v>0</v>
      </c>
      <c r="G74" s="487">
        <v>41.23</v>
      </c>
      <c r="H74" s="39">
        <v>1986</v>
      </c>
      <c r="I74" s="40"/>
      <c r="J74" s="40"/>
    </row>
    <row r="75" spans="2:10" ht="15" x14ac:dyDescent="0.25">
      <c r="B75" s="26" t="s">
        <v>51</v>
      </c>
      <c r="C75" s="483">
        <v>90.78</v>
      </c>
      <c r="D75" s="484">
        <v>7.46</v>
      </c>
      <c r="E75" s="484">
        <v>0.89</v>
      </c>
      <c r="F75" s="484">
        <v>0</v>
      </c>
      <c r="G75" s="487">
        <v>99.93</v>
      </c>
      <c r="H75" s="39">
        <v>1992</v>
      </c>
      <c r="I75" s="40"/>
      <c r="J75" s="40"/>
    </row>
    <row r="76" spans="2:10" ht="15" x14ac:dyDescent="0.25">
      <c r="B76" s="26" t="s">
        <v>52</v>
      </c>
      <c r="C76" s="483">
        <v>0</v>
      </c>
      <c r="D76" s="484">
        <v>206.91</v>
      </c>
      <c r="E76" s="484">
        <v>0</v>
      </c>
      <c r="F76" s="484">
        <v>14.46</v>
      </c>
      <c r="G76" s="487">
        <v>221.37</v>
      </c>
      <c r="H76" s="41">
        <v>1997</v>
      </c>
      <c r="I76" s="40"/>
      <c r="J76" s="40"/>
    </row>
    <row r="77" spans="2:10" ht="15" x14ac:dyDescent="0.25">
      <c r="B77" s="26" t="s">
        <v>53</v>
      </c>
      <c r="C77" s="483">
        <v>381.09</v>
      </c>
      <c r="D77" s="484">
        <v>50.95</v>
      </c>
      <c r="E77" s="484">
        <v>10.25</v>
      </c>
      <c r="F77" s="484">
        <v>0</v>
      </c>
      <c r="G77" s="487">
        <v>451.5</v>
      </c>
      <c r="H77" s="39">
        <v>1979</v>
      </c>
      <c r="I77" s="40"/>
      <c r="J77" s="40"/>
    </row>
    <row r="78" spans="2:10" ht="15" x14ac:dyDescent="0.25">
      <c r="B78" s="26" t="s">
        <v>54</v>
      </c>
      <c r="C78" s="483">
        <v>54.71</v>
      </c>
      <c r="D78" s="484">
        <v>11.03</v>
      </c>
      <c r="E78" s="484">
        <v>1.32</v>
      </c>
      <c r="F78" s="484">
        <v>0</v>
      </c>
      <c r="G78" s="487">
        <v>68.260000000000005</v>
      </c>
      <c r="H78" s="39">
        <v>1984</v>
      </c>
      <c r="I78" s="40"/>
      <c r="J78" s="40"/>
    </row>
    <row r="79" spans="2:10" ht="15" x14ac:dyDescent="0.25">
      <c r="B79" s="26" t="s">
        <v>55</v>
      </c>
      <c r="C79" s="483">
        <v>21.8</v>
      </c>
      <c r="D79" s="484">
        <v>0.34</v>
      </c>
      <c r="E79" s="484">
        <v>0.06</v>
      </c>
      <c r="F79" s="484">
        <v>0</v>
      </c>
      <c r="G79" s="487">
        <v>22.25</v>
      </c>
      <c r="H79" s="39">
        <v>1981</v>
      </c>
      <c r="I79" s="40"/>
      <c r="J79" s="40"/>
    </row>
    <row r="80" spans="2:10" ht="15" x14ac:dyDescent="0.25">
      <c r="B80" s="26" t="s">
        <v>56</v>
      </c>
      <c r="C80" s="483">
        <v>0.8</v>
      </c>
      <c r="D80" s="484">
        <v>2.66</v>
      </c>
      <c r="E80" s="484">
        <v>0.05</v>
      </c>
      <c r="F80" s="484">
        <v>0</v>
      </c>
      <c r="G80" s="487">
        <v>3.55</v>
      </c>
      <c r="H80" s="39">
        <v>2001</v>
      </c>
      <c r="I80" s="40"/>
      <c r="J80" s="40"/>
    </row>
    <row r="81" spans="2:13" ht="15" x14ac:dyDescent="0.25">
      <c r="B81" s="26" t="s">
        <v>57</v>
      </c>
      <c r="C81" s="483">
        <v>12.53</v>
      </c>
      <c r="D81" s="484">
        <v>0.28000000000000003</v>
      </c>
      <c r="E81" s="484">
        <v>0</v>
      </c>
      <c r="F81" s="484">
        <v>0</v>
      </c>
      <c r="G81" s="487">
        <v>12.81</v>
      </c>
      <c r="H81" s="39">
        <v>2003</v>
      </c>
      <c r="I81" s="40"/>
      <c r="J81" s="40"/>
    </row>
    <row r="82" spans="2:13" ht="15" x14ac:dyDescent="0.25">
      <c r="B82" s="26" t="s">
        <v>58</v>
      </c>
      <c r="C82" s="483">
        <v>0.83</v>
      </c>
      <c r="D82" s="484">
        <v>6.89</v>
      </c>
      <c r="E82" s="484">
        <v>2.74</v>
      </c>
      <c r="F82" s="484">
        <v>6.06</v>
      </c>
      <c r="G82" s="487">
        <v>18.989999999999998</v>
      </c>
      <c r="H82" s="39">
        <v>1982</v>
      </c>
      <c r="I82" s="40"/>
      <c r="J82" s="40"/>
    </row>
    <row r="83" spans="2:13" ht="15" x14ac:dyDescent="0.25">
      <c r="B83" s="26" t="s">
        <v>547</v>
      </c>
      <c r="C83" s="483">
        <v>0.02</v>
      </c>
      <c r="D83" s="484">
        <v>0</v>
      </c>
      <c r="E83" s="484">
        <v>0</v>
      </c>
      <c r="F83" s="484">
        <v>0</v>
      </c>
      <c r="G83" s="487">
        <v>0.02</v>
      </c>
      <c r="H83" s="39">
        <v>2017</v>
      </c>
      <c r="I83" s="40"/>
      <c r="J83" s="40"/>
    </row>
    <row r="84" spans="2:13" ht="15" x14ac:dyDescent="0.25">
      <c r="B84" s="26" t="s">
        <v>111</v>
      </c>
      <c r="C84" s="483">
        <v>12.99</v>
      </c>
      <c r="D84" s="484">
        <v>17.760000000000002</v>
      </c>
      <c r="E84" s="484">
        <v>2.02</v>
      </c>
      <c r="F84" s="484">
        <v>0</v>
      </c>
      <c r="G84" s="487">
        <v>34.590000000000003</v>
      </c>
      <c r="H84" s="39">
        <v>1998</v>
      </c>
      <c r="I84" s="40"/>
      <c r="J84" s="40"/>
    </row>
    <row r="85" spans="2:13" ht="15" x14ac:dyDescent="0.25">
      <c r="B85" s="26" t="s">
        <v>59</v>
      </c>
      <c r="C85" s="483">
        <v>2.2999999999999998</v>
      </c>
      <c r="D85" s="484">
        <v>10.08</v>
      </c>
      <c r="E85" s="484">
        <v>0</v>
      </c>
      <c r="F85" s="484">
        <v>0</v>
      </c>
      <c r="G85" s="487">
        <v>12.38</v>
      </c>
      <c r="H85" s="39">
        <v>1990</v>
      </c>
      <c r="I85" s="40"/>
      <c r="J85" s="40"/>
    </row>
    <row r="86" spans="2:13" ht="15" x14ac:dyDescent="0.25">
      <c r="B86" s="26" t="s">
        <v>332</v>
      </c>
      <c r="C86" s="483">
        <v>4.1100000000000003</v>
      </c>
      <c r="D86" s="484">
        <v>0.35</v>
      </c>
      <c r="E86" s="484">
        <v>0.05</v>
      </c>
      <c r="F86" s="484">
        <v>0</v>
      </c>
      <c r="G86" s="487">
        <v>4.5599999999999996</v>
      </c>
      <c r="H86" s="39">
        <v>2008</v>
      </c>
      <c r="I86" s="40"/>
      <c r="J86" s="40"/>
    </row>
    <row r="87" spans="2:13" ht="15" x14ac:dyDescent="0.25">
      <c r="B87" s="26" t="s">
        <v>327</v>
      </c>
      <c r="C87" s="483">
        <v>3.68</v>
      </c>
      <c r="D87" s="364">
        <v>136.05000000000001</v>
      </c>
      <c r="E87" s="364">
        <v>9.77</v>
      </c>
      <c r="F87" s="364">
        <v>29.74</v>
      </c>
      <c r="G87" s="487">
        <v>188.04</v>
      </c>
      <c r="H87" s="42">
        <v>1974</v>
      </c>
      <c r="I87" s="40" t="s">
        <v>60</v>
      </c>
      <c r="J87" s="40"/>
      <c r="K87" s="36"/>
      <c r="L87" s="36"/>
      <c r="M87" s="36"/>
    </row>
    <row r="88" spans="2:13" ht="15" x14ac:dyDescent="0.25">
      <c r="B88" s="26" t="s">
        <v>86</v>
      </c>
      <c r="C88" s="483">
        <v>0.27</v>
      </c>
      <c r="D88" s="364">
        <v>68.09</v>
      </c>
      <c r="E88" s="364">
        <v>13.35</v>
      </c>
      <c r="F88" s="364">
        <v>26.62</v>
      </c>
      <c r="G88" s="487">
        <v>120.35</v>
      </c>
      <c r="H88" s="42">
        <v>1981</v>
      </c>
      <c r="I88" s="40"/>
      <c r="J88" s="40"/>
      <c r="K88" s="36"/>
      <c r="L88" s="36"/>
      <c r="M88" s="36"/>
    </row>
    <row r="89" spans="2:13" ht="15" x14ac:dyDescent="0.25">
      <c r="B89" s="26" t="s">
        <v>61</v>
      </c>
      <c r="C89" s="483">
        <v>218.27</v>
      </c>
      <c r="D89" s="484">
        <v>6.63</v>
      </c>
      <c r="E89" s="484">
        <v>4.75</v>
      </c>
      <c r="F89" s="484">
        <v>0</v>
      </c>
      <c r="G89" s="487">
        <v>233.93</v>
      </c>
      <c r="H89" s="39">
        <v>1979</v>
      </c>
      <c r="I89" s="40"/>
      <c r="J89" s="40"/>
    </row>
    <row r="90" spans="2:13" ht="15" x14ac:dyDescent="0.25">
      <c r="B90" s="26" t="s">
        <v>62</v>
      </c>
      <c r="C90" s="483">
        <v>0</v>
      </c>
      <c r="D90" s="484">
        <v>53.57</v>
      </c>
      <c r="E90" s="484">
        <v>2.6</v>
      </c>
      <c r="F90" s="484">
        <v>8.43</v>
      </c>
      <c r="G90" s="487">
        <v>66.95</v>
      </c>
      <c r="H90" s="41">
        <v>1984</v>
      </c>
      <c r="I90" s="40"/>
      <c r="J90" s="40"/>
    </row>
    <row r="91" spans="2:13" ht="15" x14ac:dyDescent="0.25">
      <c r="B91" s="26" t="s">
        <v>63</v>
      </c>
      <c r="C91" s="483">
        <v>574.78</v>
      </c>
      <c r="D91" s="484">
        <v>76.040000000000006</v>
      </c>
      <c r="E91" s="484">
        <v>21.02</v>
      </c>
      <c r="F91" s="484">
        <v>0.81</v>
      </c>
      <c r="G91" s="487">
        <v>691.57</v>
      </c>
      <c r="H91" s="39">
        <v>1974</v>
      </c>
      <c r="I91" s="40"/>
      <c r="J91" s="40"/>
    </row>
    <row r="92" spans="2:13" ht="15" x14ac:dyDescent="0.25">
      <c r="B92" s="26" t="s">
        <v>64</v>
      </c>
      <c r="C92" s="483">
        <v>38.68</v>
      </c>
      <c r="D92" s="484">
        <v>2.0099999999999998</v>
      </c>
      <c r="E92" s="484">
        <v>1.04</v>
      </c>
      <c r="F92" s="484">
        <v>0</v>
      </c>
      <c r="G92" s="487">
        <v>42.67</v>
      </c>
      <c r="H92" s="39">
        <v>1977</v>
      </c>
      <c r="I92" s="40"/>
      <c r="J92" s="40"/>
    </row>
    <row r="93" spans="2:13" ht="15" x14ac:dyDescent="0.25">
      <c r="B93" s="26" t="s">
        <v>65</v>
      </c>
      <c r="C93" s="483">
        <v>36.97</v>
      </c>
      <c r="D93" s="484">
        <v>4.38</v>
      </c>
      <c r="E93" s="484">
        <v>2.08</v>
      </c>
      <c r="F93" s="484">
        <v>0</v>
      </c>
      <c r="G93" s="487">
        <v>45.3</v>
      </c>
      <c r="H93" s="39">
        <v>1976</v>
      </c>
      <c r="I93" s="40"/>
      <c r="J93" s="40"/>
    </row>
    <row r="94" spans="2:13" ht="15" x14ac:dyDescent="0.25">
      <c r="B94" s="26" t="s">
        <v>333</v>
      </c>
      <c r="C94" s="483">
        <v>5.95</v>
      </c>
      <c r="D94" s="484">
        <v>0</v>
      </c>
      <c r="E94" s="484">
        <v>0</v>
      </c>
      <c r="F94" s="484">
        <v>0</v>
      </c>
      <c r="G94" s="487">
        <v>5.95</v>
      </c>
      <c r="H94" s="39">
        <v>1992</v>
      </c>
      <c r="I94" s="40"/>
      <c r="J94" s="40"/>
    </row>
    <row r="95" spans="2:13" ht="15" x14ac:dyDescent="0.25">
      <c r="B95" s="26" t="s">
        <v>66</v>
      </c>
      <c r="C95" s="483">
        <v>10.52</v>
      </c>
      <c r="D95" s="484">
        <v>0</v>
      </c>
      <c r="E95" s="484">
        <v>0</v>
      </c>
      <c r="F95" s="484">
        <v>0</v>
      </c>
      <c r="G95" s="487">
        <v>10.52</v>
      </c>
      <c r="H95" s="39">
        <v>1996</v>
      </c>
      <c r="I95" s="40"/>
      <c r="J95" s="40"/>
    </row>
    <row r="96" spans="2:13" ht="15" x14ac:dyDescent="0.25">
      <c r="B96" s="26" t="s">
        <v>67</v>
      </c>
      <c r="C96" s="483">
        <v>10.74</v>
      </c>
      <c r="D96" s="484">
        <v>2.27</v>
      </c>
      <c r="E96" s="484">
        <v>0.51</v>
      </c>
      <c r="F96" s="484">
        <v>0</v>
      </c>
      <c r="G96" s="487">
        <v>13.97</v>
      </c>
      <c r="H96" s="39">
        <v>1983</v>
      </c>
      <c r="I96" s="40"/>
      <c r="J96" s="40"/>
    </row>
    <row r="97" spans="2:10" ht="15" x14ac:dyDescent="0.25">
      <c r="B97" s="26" t="s">
        <v>68</v>
      </c>
      <c r="C97" s="483">
        <v>0.32</v>
      </c>
      <c r="D97" s="484">
        <v>0.02</v>
      </c>
      <c r="E97" s="484">
        <v>0.01</v>
      </c>
      <c r="F97" s="484">
        <v>0</v>
      </c>
      <c r="G97" s="487">
        <v>0.36</v>
      </c>
      <c r="H97" s="39">
        <v>2007</v>
      </c>
      <c r="I97" s="40"/>
      <c r="J97" s="40"/>
    </row>
    <row r="98" spans="2:10" ht="15" x14ac:dyDescent="0.25">
      <c r="B98" s="26" t="s">
        <v>69</v>
      </c>
      <c r="C98" s="483">
        <v>61.01</v>
      </c>
      <c r="D98" s="484">
        <v>4.22</v>
      </c>
      <c r="E98" s="484">
        <v>1.59</v>
      </c>
      <c r="F98" s="484">
        <v>0</v>
      </c>
      <c r="G98" s="487">
        <v>68.25</v>
      </c>
      <c r="H98" s="39">
        <v>1987</v>
      </c>
      <c r="I98" s="40"/>
      <c r="J98" s="40"/>
    </row>
    <row r="99" spans="2:10" ht="15" x14ac:dyDescent="0.25">
      <c r="B99" s="26" t="s">
        <v>711</v>
      </c>
      <c r="C99" s="483">
        <v>271.58999999999997</v>
      </c>
      <c r="D99" s="484">
        <v>648.34</v>
      </c>
      <c r="E99" s="484">
        <v>10.92</v>
      </c>
      <c r="F99" s="484">
        <v>1.52</v>
      </c>
      <c r="G99" s="487">
        <v>942.19</v>
      </c>
      <c r="H99" s="39">
        <v>1979</v>
      </c>
      <c r="I99" s="40"/>
      <c r="J99" s="40"/>
    </row>
    <row r="100" spans="2:10" ht="15" x14ac:dyDescent="0.25">
      <c r="B100" s="26" t="s">
        <v>88</v>
      </c>
      <c r="C100" s="483">
        <v>1.62</v>
      </c>
      <c r="D100" s="484">
        <v>3.62</v>
      </c>
      <c r="E100" s="484">
        <v>0</v>
      </c>
      <c r="F100" s="484">
        <v>0</v>
      </c>
      <c r="G100" s="487">
        <v>5.24</v>
      </c>
      <c r="H100" s="39">
        <v>1990</v>
      </c>
      <c r="I100" s="40"/>
      <c r="J100" s="40"/>
    </row>
    <row r="101" spans="2:10" ht="15" x14ac:dyDescent="0.25">
      <c r="B101" s="26" t="s">
        <v>70</v>
      </c>
      <c r="C101" s="483">
        <v>3.33</v>
      </c>
      <c r="D101" s="484">
        <v>18.96</v>
      </c>
      <c r="E101" s="484">
        <v>0.19</v>
      </c>
      <c r="F101" s="484">
        <v>0</v>
      </c>
      <c r="G101" s="487">
        <v>22.65</v>
      </c>
      <c r="H101" s="39">
        <v>1996</v>
      </c>
      <c r="I101" s="40"/>
      <c r="J101" s="40"/>
    </row>
    <row r="102" spans="2:10" ht="15" x14ac:dyDescent="0.25">
      <c r="B102" s="26" t="s">
        <v>71</v>
      </c>
      <c r="C102" s="483">
        <v>29.15</v>
      </c>
      <c r="D102" s="484">
        <v>11.95</v>
      </c>
      <c r="E102" s="484">
        <v>2.13</v>
      </c>
      <c r="F102" s="484">
        <v>0</v>
      </c>
      <c r="G102" s="487">
        <v>45.15</v>
      </c>
      <c r="H102" s="39">
        <v>1983</v>
      </c>
      <c r="I102" s="40"/>
      <c r="J102" s="40"/>
    </row>
    <row r="103" spans="2:10" ht="15" x14ac:dyDescent="0.25">
      <c r="B103" s="26" t="s">
        <v>72</v>
      </c>
      <c r="C103" s="483">
        <v>75.400000000000006</v>
      </c>
      <c r="D103" s="484">
        <v>3.85</v>
      </c>
      <c r="E103" s="484">
        <v>2.94</v>
      </c>
      <c r="F103" s="484">
        <v>0</v>
      </c>
      <c r="G103" s="487">
        <v>84.84</v>
      </c>
      <c r="H103" s="39">
        <v>1976</v>
      </c>
      <c r="I103" s="40"/>
      <c r="J103" s="40"/>
    </row>
    <row r="104" spans="2:10" ht="15" x14ac:dyDescent="0.25">
      <c r="B104" s="26" t="s">
        <v>73</v>
      </c>
      <c r="C104" s="483">
        <v>6.99</v>
      </c>
      <c r="D104" s="484">
        <v>0.3</v>
      </c>
      <c r="E104" s="484">
        <v>0.04</v>
      </c>
      <c r="F104" s="484">
        <v>0</v>
      </c>
      <c r="G104" s="487">
        <v>7.36</v>
      </c>
      <c r="H104" s="39">
        <v>2000</v>
      </c>
      <c r="I104" s="40"/>
      <c r="J104" s="40"/>
    </row>
    <row r="105" spans="2:10" ht="15" x14ac:dyDescent="0.25">
      <c r="B105" s="26" t="s">
        <v>74</v>
      </c>
      <c r="C105" s="483">
        <v>2.2000000000000002</v>
      </c>
      <c r="D105" s="484">
        <v>2.0699999999999998</v>
      </c>
      <c r="E105" s="484">
        <v>0</v>
      </c>
      <c r="F105" s="484">
        <v>0</v>
      </c>
      <c r="G105" s="487">
        <v>4.2699999999999996</v>
      </c>
      <c r="H105" s="39">
        <v>1991</v>
      </c>
      <c r="I105" s="40"/>
      <c r="J105" s="40"/>
    </row>
    <row r="106" spans="2:10" ht="15" x14ac:dyDescent="0.25">
      <c r="B106" s="26" t="s">
        <v>297</v>
      </c>
      <c r="C106" s="483">
        <v>1.34</v>
      </c>
      <c r="D106" s="484">
        <v>9.2799999999999994</v>
      </c>
      <c r="E106" s="484">
        <v>0.08</v>
      </c>
      <c r="F106" s="484">
        <v>0</v>
      </c>
      <c r="G106" s="487">
        <v>10.78</v>
      </c>
      <c r="H106" s="39">
        <v>1985</v>
      </c>
      <c r="I106" s="40"/>
      <c r="J106" s="40"/>
    </row>
    <row r="107" spans="2:10" ht="15" x14ac:dyDescent="0.25">
      <c r="B107" s="26" t="s">
        <v>75</v>
      </c>
      <c r="C107" s="483">
        <v>115.73</v>
      </c>
      <c r="D107" s="484">
        <v>22.6</v>
      </c>
      <c r="E107" s="484">
        <v>4.59</v>
      </c>
      <c r="F107" s="484">
        <v>0</v>
      </c>
      <c r="G107" s="487">
        <v>147.05000000000001</v>
      </c>
      <c r="H107" s="39">
        <v>1975</v>
      </c>
      <c r="I107" s="40"/>
      <c r="J107" s="40"/>
    </row>
    <row r="108" spans="2:10" ht="15" x14ac:dyDescent="0.25">
      <c r="B108" s="26" t="s">
        <v>76</v>
      </c>
      <c r="C108" s="483">
        <v>6.67</v>
      </c>
      <c r="D108" s="484">
        <v>10.9</v>
      </c>
      <c r="E108" s="484">
        <v>3.3</v>
      </c>
      <c r="F108" s="484">
        <v>0</v>
      </c>
      <c r="G108" s="487">
        <v>23.84</v>
      </c>
      <c r="H108" s="39">
        <v>1981</v>
      </c>
      <c r="I108" s="40"/>
      <c r="J108" s="40"/>
    </row>
    <row r="109" spans="2:10" ht="15" x14ac:dyDescent="0.25">
      <c r="B109" s="26" t="s">
        <v>77</v>
      </c>
      <c r="C109" s="483">
        <v>54.79</v>
      </c>
      <c r="D109" s="484">
        <v>5.01</v>
      </c>
      <c r="E109" s="484">
        <v>1.71</v>
      </c>
      <c r="F109" s="484">
        <v>0</v>
      </c>
      <c r="G109" s="487">
        <v>63.05</v>
      </c>
      <c r="H109" s="39">
        <v>1981</v>
      </c>
      <c r="I109" s="40"/>
      <c r="J109" s="40"/>
    </row>
    <row r="110" spans="2:10" ht="15" x14ac:dyDescent="0.25">
      <c r="B110" s="26" t="s">
        <v>78</v>
      </c>
      <c r="C110" s="483">
        <v>62.61</v>
      </c>
      <c r="D110" s="484">
        <v>1.7</v>
      </c>
      <c r="E110" s="484">
        <v>1.37</v>
      </c>
      <c r="F110" s="484">
        <v>0</v>
      </c>
      <c r="G110" s="487">
        <v>66.91</v>
      </c>
      <c r="H110" s="39">
        <v>1986</v>
      </c>
      <c r="I110" s="40"/>
      <c r="J110" s="40"/>
    </row>
    <row r="111" spans="2:10" ht="15" x14ac:dyDescent="0.25">
      <c r="B111" s="26" t="s">
        <v>79</v>
      </c>
      <c r="C111" s="483">
        <v>12.58</v>
      </c>
      <c r="D111" s="484">
        <v>0</v>
      </c>
      <c r="E111" s="484">
        <v>0</v>
      </c>
      <c r="F111" s="484">
        <v>0</v>
      </c>
      <c r="G111" s="487">
        <v>12.58</v>
      </c>
      <c r="H111" s="39">
        <v>2003</v>
      </c>
      <c r="I111" s="40"/>
      <c r="J111" s="40"/>
    </row>
    <row r="112" spans="2:10" ht="15" x14ac:dyDescent="0.25">
      <c r="B112" s="26" t="s">
        <v>80</v>
      </c>
      <c r="C112" s="483">
        <v>33.65</v>
      </c>
      <c r="D112" s="484">
        <v>19.38</v>
      </c>
      <c r="E112" s="484">
        <v>2.29</v>
      </c>
      <c r="F112" s="484">
        <v>0</v>
      </c>
      <c r="G112" s="487">
        <v>57.39</v>
      </c>
      <c r="H112" s="39">
        <v>1986</v>
      </c>
      <c r="J112" s="40"/>
    </row>
    <row r="113" spans="1:13" ht="15" x14ac:dyDescent="0.25">
      <c r="B113" s="26" t="s">
        <v>304</v>
      </c>
      <c r="C113" s="483">
        <v>2.44</v>
      </c>
      <c r="D113" s="484">
        <v>4.2300000000000004</v>
      </c>
      <c r="E113" s="484">
        <v>0.59</v>
      </c>
      <c r="F113" s="484">
        <v>0</v>
      </c>
      <c r="G113" s="487">
        <v>7.79</v>
      </c>
      <c r="H113" s="39">
        <v>2008</v>
      </c>
      <c r="J113" s="40"/>
    </row>
    <row r="114" spans="1:13" s="35" customFormat="1" ht="15" x14ac:dyDescent="0.25">
      <c r="B114" s="26" t="s">
        <v>81</v>
      </c>
      <c r="C114" s="483">
        <v>10.19</v>
      </c>
      <c r="D114" s="484">
        <v>1.1399999999999999</v>
      </c>
      <c r="E114" s="484">
        <v>0</v>
      </c>
      <c r="F114" s="484">
        <v>0</v>
      </c>
      <c r="G114" s="487">
        <v>11.33</v>
      </c>
      <c r="H114" s="39">
        <v>1994</v>
      </c>
      <c r="J114" s="40"/>
    </row>
    <row r="115" spans="1:13" s="35" customFormat="1" ht="15" x14ac:dyDescent="0.25">
      <c r="B115" s="26" t="s">
        <v>82</v>
      </c>
      <c r="C115" s="483">
        <v>7.91</v>
      </c>
      <c r="D115" s="484">
        <v>0</v>
      </c>
      <c r="E115" s="484">
        <v>0</v>
      </c>
      <c r="F115" s="484">
        <v>0</v>
      </c>
      <c r="G115" s="487">
        <v>7.91</v>
      </c>
      <c r="H115" s="39">
        <v>1987</v>
      </c>
      <c r="J115" s="40"/>
    </row>
    <row r="116" spans="1:13" s="35" customFormat="1" ht="15" x14ac:dyDescent="0.25">
      <c r="B116" s="26" t="s">
        <v>719</v>
      </c>
      <c r="C116" s="483">
        <v>1.02</v>
      </c>
      <c r="D116" s="484">
        <v>4.43</v>
      </c>
      <c r="E116" s="484">
        <v>0.5</v>
      </c>
      <c r="F116" s="484">
        <v>0</v>
      </c>
      <c r="G116" s="487">
        <v>6.41</v>
      </c>
      <c r="H116" s="39">
        <v>2000</v>
      </c>
      <c r="J116" s="40"/>
    </row>
    <row r="117" spans="1:13" ht="15.75" thickBot="1" x14ac:dyDescent="0.3">
      <c r="B117" s="26" t="s">
        <v>83</v>
      </c>
      <c r="C117" s="483">
        <v>97.75</v>
      </c>
      <c r="D117" s="484">
        <v>181.09</v>
      </c>
      <c r="E117" s="484">
        <v>33.450000000000003</v>
      </c>
      <c r="F117" s="484">
        <v>17.11</v>
      </c>
      <c r="G117" s="487">
        <v>359.5</v>
      </c>
      <c r="H117" s="29">
        <v>1981</v>
      </c>
      <c r="J117" s="40"/>
    </row>
    <row r="118" spans="1:13" ht="48.75" x14ac:dyDescent="0.25">
      <c r="B118" s="291" t="s">
        <v>427</v>
      </c>
      <c r="C118" s="488">
        <f>SUM(C33:C117)</f>
        <v>4205.2000000000007</v>
      </c>
      <c r="D118" s="489">
        <f>SUM(D33:D117)</f>
        <v>2192.0300000000002</v>
      </c>
      <c r="E118" s="489">
        <f>SUM(E33:E117)</f>
        <v>211.88</v>
      </c>
      <c r="F118" s="489">
        <f>SUM(F33:F117)</f>
        <v>113.57999999999998</v>
      </c>
      <c r="G118" s="489">
        <f>SUM(G33:G117)</f>
        <v>6913.4299999999985</v>
      </c>
      <c r="H118" s="463"/>
      <c r="J118" s="40"/>
    </row>
    <row r="119" spans="1:13" ht="25.5" thickBot="1" x14ac:dyDescent="0.3">
      <c r="B119" s="251" t="s">
        <v>149</v>
      </c>
      <c r="C119" s="490">
        <f>C118+C32</f>
        <v>4347.8600000000006</v>
      </c>
      <c r="D119" s="482">
        <f>D118+D32</f>
        <v>2454.4100000000003</v>
      </c>
      <c r="E119" s="482">
        <f>E118+E32</f>
        <v>217.85999999999999</v>
      </c>
      <c r="F119" s="482">
        <f>F118+F32</f>
        <v>114.52999999999999</v>
      </c>
      <c r="G119" s="482">
        <f>G118+G32</f>
        <v>7330.7899999999981</v>
      </c>
      <c r="H119" s="464"/>
      <c r="J119" s="40"/>
    </row>
    <row r="120" spans="1:13" ht="15" x14ac:dyDescent="0.25">
      <c r="C120" s="36"/>
      <c r="D120" s="30"/>
      <c r="E120" s="30"/>
      <c r="F120" s="30"/>
      <c r="G120" s="30"/>
      <c r="H120" s="40"/>
      <c r="J120" s="40"/>
    </row>
    <row r="121" spans="1:13" ht="15" x14ac:dyDescent="0.25">
      <c r="A121" s="43"/>
      <c r="C121" s="305"/>
      <c r="D121" s="306"/>
      <c r="E121" s="306"/>
      <c r="F121" s="306"/>
      <c r="G121" s="30"/>
      <c r="H121" s="40"/>
    </row>
    <row r="122" spans="1:13" x14ac:dyDescent="0.2">
      <c r="B122" s="314" t="s">
        <v>737</v>
      </c>
      <c r="H122" s="495"/>
      <c r="I122" s="76"/>
      <c r="J122" s="76"/>
      <c r="K122" s="76"/>
      <c r="L122" s="76"/>
      <c r="M122" s="76"/>
    </row>
    <row r="123" spans="1:13" ht="13.5" x14ac:dyDescent="0.2">
      <c r="B123" s="496" t="s">
        <v>755</v>
      </c>
      <c r="H123" s="76"/>
      <c r="I123" s="76"/>
      <c r="J123" s="76"/>
      <c r="K123" s="76"/>
      <c r="L123" s="76"/>
      <c r="M123" s="76"/>
    </row>
    <row r="124" spans="1:13" x14ac:dyDescent="0.2">
      <c r="B124" s="496" t="s">
        <v>723</v>
      </c>
      <c r="H124" s="76"/>
      <c r="I124" s="76"/>
      <c r="J124" s="76"/>
      <c r="K124" s="76"/>
      <c r="L124" s="76"/>
      <c r="M124" s="76"/>
    </row>
    <row r="125" spans="1:13" x14ac:dyDescent="0.2">
      <c r="B125" s="496" t="s">
        <v>777</v>
      </c>
      <c r="H125" s="76"/>
      <c r="I125" s="76"/>
      <c r="J125" s="76"/>
      <c r="K125" s="76"/>
      <c r="L125" s="76"/>
      <c r="M125" s="76"/>
    </row>
    <row r="126" spans="1:13" x14ac:dyDescent="0.2">
      <c r="B126" s="496" t="s">
        <v>774</v>
      </c>
      <c r="H126" s="76"/>
      <c r="I126" s="76"/>
      <c r="J126" s="76"/>
      <c r="K126" s="76"/>
      <c r="L126" s="76"/>
      <c r="M126" s="76"/>
    </row>
    <row r="127" spans="1:13" x14ac:dyDescent="0.2">
      <c r="B127" s="496" t="s">
        <v>770</v>
      </c>
      <c r="H127" s="76"/>
      <c r="I127" s="76"/>
      <c r="J127" s="76"/>
      <c r="K127" s="76"/>
      <c r="L127" s="76"/>
      <c r="M127" s="76"/>
    </row>
    <row r="128" spans="1:13" x14ac:dyDescent="0.2">
      <c r="B128" s="314" t="s">
        <v>771</v>
      </c>
      <c r="H128" s="76"/>
      <c r="I128" s="76"/>
      <c r="J128" s="76"/>
      <c r="K128" s="76"/>
      <c r="L128" s="76"/>
      <c r="M128" s="76"/>
    </row>
    <row r="130" spans="2:13" x14ac:dyDescent="0.2">
      <c r="B130" s="314" t="s">
        <v>738</v>
      </c>
      <c r="H130" s="495"/>
      <c r="I130" s="76"/>
      <c r="J130" s="76"/>
      <c r="K130" s="76"/>
      <c r="L130" s="76"/>
      <c r="M130" s="76"/>
    </row>
    <row r="131" spans="2:13" ht="13.5" x14ac:dyDescent="0.2">
      <c r="B131" s="496" t="s">
        <v>756</v>
      </c>
      <c r="H131" s="76"/>
      <c r="I131" s="76"/>
      <c r="J131" s="76"/>
      <c r="K131" s="76"/>
      <c r="L131" s="76"/>
      <c r="M131" s="76"/>
    </row>
    <row r="132" spans="2:13" x14ac:dyDescent="0.2">
      <c r="B132" s="496" t="s">
        <v>378</v>
      </c>
      <c r="H132" s="76"/>
      <c r="I132" s="76"/>
      <c r="J132" s="76"/>
      <c r="K132" s="76"/>
      <c r="L132" s="76"/>
      <c r="M132" s="76"/>
    </row>
    <row r="133" spans="2:13" x14ac:dyDescent="0.2">
      <c r="B133" s="496" t="s">
        <v>772</v>
      </c>
      <c r="H133" s="76"/>
      <c r="I133" s="76"/>
      <c r="J133" s="76"/>
      <c r="K133" s="76"/>
      <c r="L133" s="76"/>
      <c r="M133" s="76"/>
    </row>
    <row r="134" spans="2:13" x14ac:dyDescent="0.2">
      <c r="B134" s="496" t="s">
        <v>775</v>
      </c>
      <c r="H134" s="76"/>
      <c r="I134" s="76"/>
      <c r="J134" s="76"/>
      <c r="K134" s="76"/>
      <c r="L134" s="76"/>
      <c r="M134" s="76"/>
    </row>
    <row r="135" spans="2:13" x14ac:dyDescent="0.2">
      <c r="B135" s="496" t="s">
        <v>773</v>
      </c>
      <c r="H135" s="76"/>
      <c r="I135" s="76"/>
      <c r="J135" s="76"/>
      <c r="K135" s="76"/>
      <c r="L135" s="76"/>
      <c r="M135" s="76"/>
    </row>
    <row r="136" spans="2:13" x14ac:dyDescent="0.2">
      <c r="B136" s="314" t="s">
        <v>776</v>
      </c>
      <c r="H136" s="76"/>
      <c r="I136" s="76"/>
      <c r="J136" s="76"/>
      <c r="K136" s="76"/>
      <c r="L136" s="76"/>
      <c r="M136" s="76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21"/>
  <sheetViews>
    <sheetView zoomScale="99" zoomScaleNormal="99" workbookViewId="0">
      <selection activeCell="I4" sqref="I4"/>
    </sheetView>
  </sheetViews>
  <sheetFormatPr baseColWidth="10" defaultColWidth="11.42578125" defaultRowHeight="12" x14ac:dyDescent="0.2"/>
  <cols>
    <col min="1" max="1" width="25.85546875" style="44" customWidth="1"/>
    <col min="2" max="3" width="8.5703125" style="44" customWidth="1"/>
    <col min="4" max="4" width="9" style="44" customWidth="1"/>
    <col min="5" max="5" width="9.7109375" style="44" customWidth="1"/>
    <col min="6" max="6" width="9.28515625" style="44" customWidth="1"/>
    <col min="7" max="8" width="9.140625" style="44" customWidth="1"/>
    <col min="9" max="9" width="9" style="44" customWidth="1"/>
    <col min="10" max="10" width="11" style="44" customWidth="1"/>
    <col min="11" max="11" width="11.28515625" style="44" customWidth="1"/>
    <col min="12" max="16384" width="11.42578125" style="44"/>
  </cols>
  <sheetData>
    <row r="1" spans="1:18" ht="85.5" customHeight="1" thickBot="1" x14ac:dyDescent="0.25">
      <c r="A1" s="524" t="s">
        <v>488</v>
      </c>
      <c r="B1" s="524"/>
      <c r="C1" s="524"/>
      <c r="D1" s="524"/>
      <c r="E1" s="524"/>
      <c r="F1" s="524"/>
      <c r="G1" s="524"/>
      <c r="H1" s="524"/>
    </row>
    <row r="2" spans="1:18" ht="26.25" customHeight="1" x14ac:dyDescent="0.2">
      <c r="A2" s="518" t="s">
        <v>148</v>
      </c>
      <c r="B2" s="519"/>
      <c r="C2" s="519"/>
      <c r="D2" s="519"/>
      <c r="E2" s="519"/>
      <c r="F2" s="520"/>
      <c r="G2" s="521" t="s">
        <v>747</v>
      </c>
      <c r="H2" s="522"/>
      <c r="I2" s="522"/>
      <c r="J2" s="522"/>
      <c r="K2" s="523"/>
    </row>
    <row r="3" spans="1:18" ht="36" x14ac:dyDescent="0.25">
      <c r="A3" s="249" t="s">
        <v>103</v>
      </c>
      <c r="B3" s="244" t="s">
        <v>140</v>
      </c>
      <c r="C3" s="244" t="s">
        <v>141</v>
      </c>
      <c r="D3" s="244" t="s">
        <v>147</v>
      </c>
      <c r="E3" s="244" t="s">
        <v>142</v>
      </c>
      <c r="F3" s="493" t="s">
        <v>724</v>
      </c>
      <c r="G3" s="244" t="s">
        <v>140</v>
      </c>
      <c r="H3" s="244" t="s">
        <v>141</v>
      </c>
      <c r="I3" s="244" t="s">
        <v>147</v>
      </c>
      <c r="J3" s="244" t="s">
        <v>142</v>
      </c>
      <c r="K3" s="245" t="s">
        <v>725</v>
      </c>
      <c r="M3" s="45"/>
      <c r="N3" s="46"/>
      <c r="O3" s="46"/>
      <c r="P3" s="46"/>
      <c r="Q3" s="45"/>
      <c r="R3" s="45"/>
    </row>
    <row r="4" spans="1:18" ht="27.75" thickBot="1" x14ac:dyDescent="0.25">
      <c r="A4" s="246"/>
      <c r="B4" s="240" t="s">
        <v>417</v>
      </c>
      <c r="C4" s="247" t="s">
        <v>418</v>
      </c>
      <c r="D4" s="247" t="s">
        <v>145</v>
      </c>
      <c r="E4" s="247" t="s">
        <v>417</v>
      </c>
      <c r="F4" s="247" t="s">
        <v>417</v>
      </c>
      <c r="G4" s="247" t="s">
        <v>417</v>
      </c>
      <c r="H4" s="247" t="s">
        <v>418</v>
      </c>
      <c r="I4" s="247" t="s">
        <v>145</v>
      </c>
      <c r="J4" s="247" t="s">
        <v>417</v>
      </c>
      <c r="K4" s="248" t="s">
        <v>417</v>
      </c>
      <c r="M4" s="48"/>
      <c r="N4" s="48"/>
      <c r="O4" s="48"/>
      <c r="P4" s="48"/>
      <c r="Q4" s="48"/>
      <c r="R4" s="48"/>
    </row>
    <row r="5" spans="1:18" ht="12.75" x14ac:dyDescent="0.2">
      <c r="A5" s="49" t="s">
        <v>579</v>
      </c>
      <c r="B5" s="50">
        <v>0</v>
      </c>
      <c r="C5" s="51">
        <v>54.4</v>
      </c>
      <c r="D5" s="51">
        <v>0</v>
      </c>
      <c r="E5" s="51">
        <v>0.64</v>
      </c>
      <c r="F5" s="360">
        <v>55.04</v>
      </c>
      <c r="G5" s="51">
        <v>0</v>
      </c>
      <c r="H5" s="51">
        <v>54.37</v>
      </c>
      <c r="I5" s="51">
        <v>0</v>
      </c>
      <c r="J5" s="51">
        <v>0.61</v>
      </c>
      <c r="K5" s="330">
        <v>54.98</v>
      </c>
      <c r="L5" s="52"/>
      <c r="M5" s="364"/>
      <c r="N5" s="36"/>
      <c r="O5" s="36"/>
      <c r="P5" s="36"/>
      <c r="Q5" s="36"/>
      <c r="R5" s="17"/>
    </row>
    <row r="6" spans="1:18" ht="12.75" x14ac:dyDescent="0.2">
      <c r="A6" s="53" t="s">
        <v>26</v>
      </c>
      <c r="B6" s="27">
        <v>2.3199999999999998</v>
      </c>
      <c r="C6" s="28">
        <v>9.15</v>
      </c>
      <c r="D6" s="28">
        <v>1.42</v>
      </c>
      <c r="E6" s="28">
        <v>0</v>
      </c>
      <c r="F6" s="37">
        <v>14.16</v>
      </c>
      <c r="G6" s="27">
        <v>0.38</v>
      </c>
      <c r="H6" s="28">
        <v>2.68</v>
      </c>
      <c r="I6" s="28">
        <v>0.36</v>
      </c>
      <c r="J6" s="28">
        <v>0</v>
      </c>
      <c r="K6" s="331">
        <v>3.75</v>
      </c>
      <c r="L6" s="52"/>
      <c r="M6" s="364"/>
      <c r="N6" s="36"/>
      <c r="O6" s="36"/>
      <c r="P6" s="36"/>
      <c r="Q6" s="36"/>
      <c r="R6" s="17"/>
    </row>
    <row r="7" spans="1:18" ht="12.75" x14ac:dyDescent="0.2">
      <c r="A7" s="53" t="s">
        <v>27</v>
      </c>
      <c r="B7" s="27">
        <v>50.34</v>
      </c>
      <c r="C7" s="28">
        <v>10.34</v>
      </c>
      <c r="D7" s="28">
        <v>0</v>
      </c>
      <c r="E7" s="28">
        <v>0</v>
      </c>
      <c r="F7" s="37">
        <v>60.69</v>
      </c>
      <c r="G7" s="27">
        <v>10.74</v>
      </c>
      <c r="H7" s="28">
        <v>5.13</v>
      </c>
      <c r="I7" s="28">
        <v>0</v>
      </c>
      <c r="J7" s="28">
        <v>0</v>
      </c>
      <c r="K7" s="331">
        <v>15.87</v>
      </c>
      <c r="L7" s="52"/>
      <c r="M7" s="364"/>
      <c r="N7" s="36"/>
      <c r="O7" s="36"/>
      <c r="P7" s="36"/>
      <c r="Q7" s="36"/>
      <c r="R7" s="17"/>
    </row>
    <row r="8" spans="1:18" ht="12.75" x14ac:dyDescent="0.2">
      <c r="A8" s="53" t="s">
        <v>301</v>
      </c>
      <c r="B8" s="27">
        <v>0.34</v>
      </c>
      <c r="C8" s="28">
        <v>1.32</v>
      </c>
      <c r="D8" s="28">
        <v>0</v>
      </c>
      <c r="E8" s="28">
        <v>0</v>
      </c>
      <c r="F8" s="37">
        <v>1.65</v>
      </c>
      <c r="G8" s="27">
        <v>0.01</v>
      </c>
      <c r="H8" s="28">
        <v>0</v>
      </c>
      <c r="I8" s="28">
        <v>0</v>
      </c>
      <c r="J8" s="28">
        <v>0</v>
      </c>
      <c r="K8" s="331">
        <v>0.01</v>
      </c>
      <c r="L8" s="52"/>
      <c r="M8" s="364"/>
      <c r="N8" s="36"/>
      <c r="O8" s="36"/>
      <c r="P8" s="36"/>
      <c r="Q8" s="36"/>
      <c r="R8" s="17"/>
    </row>
    <row r="9" spans="1:18" ht="12.75" x14ac:dyDescent="0.2">
      <c r="A9" s="53" t="s">
        <v>28</v>
      </c>
      <c r="B9" s="27">
        <v>83.73</v>
      </c>
      <c r="C9" s="28">
        <v>1.96</v>
      </c>
      <c r="D9" s="28">
        <v>0</v>
      </c>
      <c r="E9" s="28">
        <v>0</v>
      </c>
      <c r="F9" s="37">
        <v>85.69</v>
      </c>
      <c r="G9" s="27">
        <v>14.64</v>
      </c>
      <c r="H9" s="28">
        <v>0.03</v>
      </c>
      <c r="I9" s="28">
        <v>0</v>
      </c>
      <c r="J9" s="28">
        <v>0</v>
      </c>
      <c r="K9" s="331">
        <v>14.67</v>
      </c>
      <c r="L9" s="52"/>
      <c r="M9" s="364"/>
      <c r="N9" s="36"/>
      <c r="O9" s="36"/>
      <c r="P9" s="36"/>
      <c r="Q9" s="36"/>
      <c r="R9" s="17"/>
    </row>
    <row r="10" spans="1:18" ht="13.5" x14ac:dyDescent="0.2">
      <c r="A10" s="53" t="s">
        <v>558</v>
      </c>
      <c r="B10" s="27">
        <v>7.97</v>
      </c>
      <c r="C10" s="28">
        <v>1.87</v>
      </c>
      <c r="D10" s="28">
        <v>0.97</v>
      </c>
      <c r="E10" s="28">
        <v>0</v>
      </c>
      <c r="F10" s="37">
        <v>11.68</v>
      </c>
      <c r="G10" s="27">
        <v>7.97</v>
      </c>
      <c r="H10" s="28">
        <v>1.87</v>
      </c>
      <c r="I10" s="28">
        <v>0.96</v>
      </c>
      <c r="J10" s="28">
        <v>0</v>
      </c>
      <c r="K10" s="331">
        <v>11.68</v>
      </c>
      <c r="L10" s="52"/>
      <c r="M10" s="364"/>
      <c r="N10" s="36"/>
      <c r="O10" s="36"/>
      <c r="P10" s="36"/>
      <c r="Q10" s="36"/>
      <c r="R10" s="17"/>
    </row>
    <row r="11" spans="1:18" ht="12.75" x14ac:dyDescent="0.2">
      <c r="A11" s="53" t="s">
        <v>29</v>
      </c>
      <c r="B11" s="27">
        <v>0.9</v>
      </c>
      <c r="C11" s="28">
        <v>0</v>
      </c>
      <c r="D11" s="28">
        <v>0</v>
      </c>
      <c r="E11" s="28">
        <v>0</v>
      </c>
      <c r="F11" s="37">
        <v>0.9</v>
      </c>
      <c r="G11" s="27">
        <v>0.12</v>
      </c>
      <c r="H11" s="28">
        <v>0</v>
      </c>
      <c r="I11" s="28">
        <v>0</v>
      </c>
      <c r="J11" s="28">
        <v>0</v>
      </c>
      <c r="K11" s="331">
        <v>0.12</v>
      </c>
      <c r="L11" s="52"/>
      <c r="M11" s="364"/>
      <c r="N11" s="36"/>
      <c r="O11" s="36"/>
      <c r="P11" s="36"/>
      <c r="Q11" s="36"/>
      <c r="R11" s="17"/>
    </row>
    <row r="12" spans="1:18" ht="12.75" x14ac:dyDescent="0.2">
      <c r="A12" s="53" t="s">
        <v>30</v>
      </c>
      <c r="B12" s="27">
        <v>62.42</v>
      </c>
      <c r="C12" s="28">
        <v>4.62</v>
      </c>
      <c r="D12" s="28">
        <v>1.48</v>
      </c>
      <c r="E12" s="28">
        <v>0</v>
      </c>
      <c r="F12" s="37">
        <v>69.849999999999994</v>
      </c>
      <c r="G12" s="27">
        <v>3.59</v>
      </c>
      <c r="H12" s="28">
        <v>0.75</v>
      </c>
      <c r="I12" s="28">
        <v>0.23</v>
      </c>
      <c r="J12" s="28">
        <v>0</v>
      </c>
      <c r="K12" s="331">
        <v>4.7699999999999996</v>
      </c>
      <c r="L12" s="52"/>
      <c r="M12" s="364"/>
      <c r="N12" s="36"/>
      <c r="O12" s="36"/>
      <c r="P12" s="36"/>
      <c r="Q12" s="36"/>
      <c r="R12" s="17"/>
    </row>
    <row r="13" spans="1:18" ht="12.75" x14ac:dyDescent="0.2">
      <c r="A13" s="53" t="s">
        <v>437</v>
      </c>
      <c r="B13" s="27">
        <v>1.25</v>
      </c>
      <c r="C13" s="28">
        <v>0.86</v>
      </c>
      <c r="D13" s="28">
        <v>0.09</v>
      </c>
      <c r="E13" s="28">
        <v>0</v>
      </c>
      <c r="F13" s="37">
        <v>2.27</v>
      </c>
      <c r="G13" s="27">
        <v>0.83</v>
      </c>
      <c r="H13" s="28">
        <v>0.66</v>
      </c>
      <c r="I13" s="28">
        <v>7.0000000000000007E-2</v>
      </c>
      <c r="J13" s="28">
        <v>0</v>
      </c>
      <c r="K13" s="331">
        <v>1.61</v>
      </c>
      <c r="L13" s="52"/>
      <c r="M13" s="364"/>
      <c r="N13" s="36"/>
      <c r="O13" s="36"/>
      <c r="P13" s="36"/>
      <c r="Q13" s="36"/>
      <c r="R13" s="17"/>
    </row>
    <row r="14" spans="1:18" ht="12.75" x14ac:dyDescent="0.2">
      <c r="A14" s="53" t="s">
        <v>329</v>
      </c>
      <c r="B14" s="27">
        <v>2.78</v>
      </c>
      <c r="C14" s="28">
        <v>0.21</v>
      </c>
      <c r="D14" s="28">
        <v>0</v>
      </c>
      <c r="E14" s="28">
        <v>0</v>
      </c>
      <c r="F14" s="37">
        <v>2.99</v>
      </c>
      <c r="G14" s="27">
        <v>0.79</v>
      </c>
      <c r="H14" s="28">
        <v>0.02</v>
      </c>
      <c r="I14" s="28">
        <v>0</v>
      </c>
      <c r="J14" s="28">
        <v>0</v>
      </c>
      <c r="K14" s="331">
        <v>0.81</v>
      </c>
      <c r="L14" s="52"/>
      <c r="M14" s="364"/>
      <c r="N14" s="36"/>
      <c r="O14" s="36"/>
      <c r="P14" s="36"/>
      <c r="Q14" s="36"/>
      <c r="R14" s="17"/>
    </row>
    <row r="15" spans="1:18" ht="12.75" x14ac:dyDescent="0.2">
      <c r="A15" s="53" t="s">
        <v>31</v>
      </c>
      <c r="B15" s="27">
        <v>143.24</v>
      </c>
      <c r="C15" s="28">
        <v>1.67</v>
      </c>
      <c r="D15" s="28">
        <v>2.79</v>
      </c>
      <c r="E15" s="28">
        <v>0</v>
      </c>
      <c r="F15" s="37">
        <v>150.19999999999999</v>
      </c>
      <c r="G15" s="27">
        <v>2.62</v>
      </c>
      <c r="H15" s="28">
        <v>0</v>
      </c>
      <c r="I15" s="28">
        <v>0.09</v>
      </c>
      <c r="J15" s="28">
        <v>0</v>
      </c>
      <c r="K15" s="331">
        <v>2.79</v>
      </c>
      <c r="L15" s="52"/>
      <c r="M15" s="364"/>
      <c r="N15" s="36"/>
      <c r="O15" s="36"/>
      <c r="P15" s="36"/>
      <c r="Q15" s="36"/>
      <c r="R15" s="17"/>
    </row>
    <row r="16" spans="1:18" ht="13.5" x14ac:dyDescent="0.2">
      <c r="A16" s="53" t="s">
        <v>559</v>
      </c>
      <c r="B16" s="27">
        <v>0</v>
      </c>
      <c r="C16" s="28">
        <v>17.93</v>
      </c>
      <c r="D16" s="28">
        <v>0.24</v>
      </c>
      <c r="E16" s="28">
        <v>0.4</v>
      </c>
      <c r="F16" s="37">
        <v>18.79</v>
      </c>
      <c r="G16" s="27">
        <v>0</v>
      </c>
      <c r="H16" s="28">
        <v>17.93</v>
      </c>
      <c r="I16" s="28">
        <v>0.24</v>
      </c>
      <c r="J16" s="28">
        <v>0.4</v>
      </c>
      <c r="K16" s="331">
        <v>18.79</v>
      </c>
      <c r="L16" s="52"/>
      <c r="M16" s="364"/>
      <c r="N16" s="36"/>
      <c r="O16" s="36"/>
      <c r="P16" s="36"/>
      <c r="Q16" s="36"/>
      <c r="R16" s="17"/>
    </row>
    <row r="17" spans="1:18" ht="12.75" x14ac:dyDescent="0.2">
      <c r="A17" s="53" t="s">
        <v>330</v>
      </c>
      <c r="B17" s="27">
        <v>39.47</v>
      </c>
      <c r="C17" s="28">
        <v>3.79</v>
      </c>
      <c r="D17" s="28">
        <v>0.93</v>
      </c>
      <c r="E17" s="28">
        <v>0</v>
      </c>
      <c r="F17" s="37">
        <v>45.02</v>
      </c>
      <c r="G17" s="27">
        <v>25.15</v>
      </c>
      <c r="H17" s="28">
        <v>2.3199999999999998</v>
      </c>
      <c r="I17" s="28">
        <v>0.69</v>
      </c>
      <c r="J17" s="28">
        <v>0</v>
      </c>
      <c r="K17" s="331">
        <v>28.77</v>
      </c>
      <c r="L17" s="52"/>
      <c r="M17" s="364"/>
      <c r="N17" s="36"/>
      <c r="O17" s="36"/>
      <c r="P17" s="36"/>
      <c r="Q17" s="36"/>
      <c r="R17" s="17"/>
    </row>
    <row r="18" spans="1:18" ht="12.75" x14ac:dyDescent="0.2">
      <c r="A18" s="53" t="s">
        <v>32</v>
      </c>
      <c r="B18" s="54">
        <v>551.12</v>
      </c>
      <c r="C18" s="55">
        <v>157.97</v>
      </c>
      <c r="D18" s="55">
        <v>15.97</v>
      </c>
      <c r="E18" s="55">
        <v>0</v>
      </c>
      <c r="F18" s="37">
        <v>739.44</v>
      </c>
      <c r="G18" s="54">
        <v>73.42</v>
      </c>
      <c r="H18" s="55">
        <v>11.01</v>
      </c>
      <c r="I18" s="55">
        <v>1.37</v>
      </c>
      <c r="J18" s="55">
        <v>0</v>
      </c>
      <c r="K18" s="331">
        <v>87.03</v>
      </c>
      <c r="L18" s="52"/>
      <c r="M18" s="364"/>
      <c r="N18" s="36"/>
      <c r="O18" s="36"/>
      <c r="P18" s="36"/>
      <c r="Q18" s="36"/>
      <c r="R18" s="17"/>
    </row>
    <row r="19" spans="1:18" ht="12.75" x14ac:dyDescent="0.2">
      <c r="A19" s="53" t="s">
        <v>33</v>
      </c>
      <c r="B19" s="27">
        <v>137.44999999999999</v>
      </c>
      <c r="C19" s="28">
        <v>43.94</v>
      </c>
      <c r="D19" s="28">
        <v>4.8099999999999996</v>
      </c>
      <c r="E19" s="28">
        <v>0</v>
      </c>
      <c r="F19" s="37">
        <v>190.52</v>
      </c>
      <c r="G19" s="27">
        <v>23.04</v>
      </c>
      <c r="H19" s="28">
        <v>2.63</v>
      </c>
      <c r="I19" s="28">
        <v>0.38</v>
      </c>
      <c r="J19" s="28">
        <v>0</v>
      </c>
      <c r="K19" s="331">
        <v>26.38</v>
      </c>
      <c r="L19" s="52"/>
      <c r="M19" s="364"/>
      <c r="N19" s="36"/>
      <c r="O19" s="36"/>
      <c r="P19" s="36"/>
      <c r="Q19" s="36"/>
      <c r="R19" s="17"/>
    </row>
    <row r="20" spans="1:18" ht="12.75" x14ac:dyDescent="0.2">
      <c r="A20" s="53" t="s">
        <v>34</v>
      </c>
      <c r="B20" s="27">
        <v>12.41</v>
      </c>
      <c r="C20" s="28">
        <v>5.53</v>
      </c>
      <c r="D20" s="28">
        <v>0.65</v>
      </c>
      <c r="E20" s="28">
        <v>0</v>
      </c>
      <c r="F20" s="37">
        <v>19.18</v>
      </c>
      <c r="G20" s="27">
        <v>0.73</v>
      </c>
      <c r="H20" s="28">
        <v>0.72</v>
      </c>
      <c r="I20" s="28">
        <v>0.09</v>
      </c>
      <c r="J20" s="28">
        <v>0</v>
      </c>
      <c r="K20" s="331">
        <v>1.63</v>
      </c>
      <c r="L20" s="52"/>
      <c r="M20" s="364"/>
      <c r="N20" s="36"/>
      <c r="O20" s="36"/>
      <c r="P20" s="36"/>
      <c r="Q20" s="36"/>
      <c r="R20" s="17"/>
    </row>
    <row r="21" spans="1:18" ht="12.75" x14ac:dyDescent="0.2">
      <c r="A21" s="53" t="s">
        <v>35</v>
      </c>
      <c r="B21" s="27">
        <v>0.36</v>
      </c>
      <c r="C21" s="28">
        <v>0</v>
      </c>
      <c r="D21" s="28">
        <v>0</v>
      </c>
      <c r="E21" s="28">
        <v>0</v>
      </c>
      <c r="F21" s="37">
        <v>0.36</v>
      </c>
      <c r="G21" s="27">
        <v>0.03</v>
      </c>
      <c r="H21" s="28">
        <v>0</v>
      </c>
      <c r="I21" s="28">
        <v>0</v>
      </c>
      <c r="J21" s="28">
        <v>0</v>
      </c>
      <c r="K21" s="331">
        <v>0.03</v>
      </c>
      <c r="L21" s="52"/>
      <c r="M21" s="364"/>
      <c r="N21" s="36"/>
      <c r="O21" s="36"/>
      <c r="P21" s="36"/>
      <c r="Q21" s="36"/>
      <c r="R21" s="17"/>
    </row>
    <row r="22" spans="1:18" ht="13.5" x14ac:dyDescent="0.2">
      <c r="A22" s="53" t="s">
        <v>589</v>
      </c>
      <c r="B22" s="27">
        <v>10.9</v>
      </c>
      <c r="C22" s="28">
        <v>3.38</v>
      </c>
      <c r="D22" s="28">
        <v>0.56999999999999995</v>
      </c>
      <c r="E22" s="28">
        <v>0</v>
      </c>
      <c r="F22" s="37">
        <v>15.36</v>
      </c>
      <c r="G22" s="27">
        <v>10.9</v>
      </c>
      <c r="H22" s="28">
        <v>3.38</v>
      </c>
      <c r="I22" s="28">
        <v>0.56999999999999995</v>
      </c>
      <c r="J22" s="28">
        <v>0</v>
      </c>
      <c r="K22" s="331">
        <v>15.36</v>
      </c>
      <c r="L22" s="52"/>
      <c r="M22" s="364"/>
      <c r="N22" s="36"/>
      <c r="O22" s="36"/>
      <c r="P22" s="36"/>
      <c r="Q22" s="36"/>
      <c r="R22" s="17"/>
    </row>
    <row r="23" spans="1:18" ht="12.75" x14ac:dyDescent="0.2">
      <c r="A23" s="53" t="s">
        <v>394</v>
      </c>
      <c r="B23" s="27">
        <v>0.08</v>
      </c>
      <c r="C23" s="28">
        <v>0</v>
      </c>
      <c r="D23" s="28">
        <v>0</v>
      </c>
      <c r="E23" s="28">
        <v>0</v>
      </c>
      <c r="F23" s="37">
        <v>0.08</v>
      </c>
      <c r="G23" s="27">
        <v>0.04</v>
      </c>
      <c r="H23" s="28">
        <v>0</v>
      </c>
      <c r="I23" s="28">
        <v>0</v>
      </c>
      <c r="J23" s="28">
        <v>0</v>
      </c>
      <c r="K23" s="331">
        <v>0.04</v>
      </c>
      <c r="L23" s="52"/>
      <c r="M23" s="364"/>
      <c r="N23" s="36"/>
      <c r="O23" s="36"/>
      <c r="P23" s="36"/>
      <c r="Q23" s="36"/>
      <c r="R23" s="17"/>
    </row>
    <row r="24" spans="1:18" ht="12.75" x14ac:dyDescent="0.2">
      <c r="A24" s="53" t="s">
        <v>36</v>
      </c>
      <c r="B24" s="27">
        <v>42.26</v>
      </c>
      <c r="C24" s="28">
        <v>17.52</v>
      </c>
      <c r="D24" s="28">
        <v>1.74</v>
      </c>
      <c r="E24" s="28">
        <v>0</v>
      </c>
      <c r="F24" s="37">
        <v>63.08</v>
      </c>
      <c r="G24" s="27">
        <v>7.31</v>
      </c>
      <c r="H24" s="28">
        <v>11.33</v>
      </c>
      <c r="I24" s="28">
        <v>1.17</v>
      </c>
      <c r="J24" s="28">
        <v>0</v>
      </c>
      <c r="K24" s="331">
        <v>20.85</v>
      </c>
      <c r="L24" s="52"/>
      <c r="M24" s="364"/>
      <c r="N24" s="36"/>
      <c r="O24" s="36"/>
      <c r="P24" s="36"/>
      <c r="Q24" s="36"/>
      <c r="R24" s="17"/>
    </row>
    <row r="25" spans="1:18" ht="12.75" x14ac:dyDescent="0.2">
      <c r="A25" s="308" t="s">
        <v>383</v>
      </c>
      <c r="B25" s="27">
        <v>0.7</v>
      </c>
      <c r="C25" s="28">
        <v>0</v>
      </c>
      <c r="D25" s="28">
        <v>0</v>
      </c>
      <c r="E25" s="28">
        <v>0</v>
      </c>
      <c r="F25" s="37">
        <v>0.7</v>
      </c>
      <c r="G25" s="27">
        <v>0.09</v>
      </c>
      <c r="H25" s="28">
        <v>0</v>
      </c>
      <c r="I25" s="28">
        <v>0</v>
      </c>
      <c r="J25" s="28">
        <v>0</v>
      </c>
      <c r="K25" s="331">
        <v>0.09</v>
      </c>
      <c r="L25" s="52"/>
      <c r="M25" s="364"/>
      <c r="N25" s="36"/>
      <c r="O25" s="36"/>
      <c r="P25" s="36"/>
      <c r="Q25" s="36"/>
      <c r="R25" s="17"/>
    </row>
    <row r="26" spans="1:18" ht="12.75" x14ac:dyDescent="0.2">
      <c r="A26" s="53" t="s">
        <v>37</v>
      </c>
      <c r="B26" s="27">
        <v>2.93</v>
      </c>
      <c r="C26" s="28">
        <v>0.92</v>
      </c>
      <c r="D26" s="28">
        <v>0.19</v>
      </c>
      <c r="E26" s="28">
        <v>0</v>
      </c>
      <c r="F26" s="37">
        <v>4.21</v>
      </c>
      <c r="G26" s="27">
        <v>0</v>
      </c>
      <c r="H26" s="28">
        <v>0.04</v>
      </c>
      <c r="I26" s="28">
        <v>0.01</v>
      </c>
      <c r="J26" s="28">
        <v>0</v>
      </c>
      <c r="K26" s="331">
        <v>0.06</v>
      </c>
      <c r="L26" s="52"/>
      <c r="M26" s="364"/>
      <c r="N26" s="36"/>
      <c r="O26" s="36"/>
      <c r="P26" s="36"/>
      <c r="Q26" s="36"/>
      <c r="R26" s="17"/>
    </row>
    <row r="27" spans="1:18" ht="12.75" x14ac:dyDescent="0.2">
      <c r="A27" s="53" t="s">
        <v>349</v>
      </c>
      <c r="B27" s="27">
        <v>13.93</v>
      </c>
      <c r="C27" s="28">
        <v>13.31</v>
      </c>
      <c r="D27" s="28">
        <v>2.25</v>
      </c>
      <c r="E27" s="28">
        <v>0</v>
      </c>
      <c r="F27" s="37">
        <v>31.51</v>
      </c>
      <c r="G27" s="27">
        <v>11.21</v>
      </c>
      <c r="H27" s="28">
        <v>12.02</v>
      </c>
      <c r="I27" s="28">
        <v>2.0699999999999998</v>
      </c>
      <c r="J27" s="28">
        <v>0</v>
      </c>
      <c r="K27" s="331">
        <v>27.16</v>
      </c>
      <c r="L27" s="52"/>
      <c r="M27" s="364"/>
      <c r="N27" s="36"/>
      <c r="O27" s="36"/>
      <c r="P27" s="36"/>
      <c r="Q27" s="36"/>
      <c r="R27" s="17"/>
    </row>
    <row r="28" spans="1:18" ht="12.75" x14ac:dyDescent="0.2">
      <c r="A28" s="53" t="s">
        <v>38</v>
      </c>
      <c r="B28" s="27">
        <v>14</v>
      </c>
      <c r="C28" s="28">
        <v>38.18</v>
      </c>
      <c r="D28" s="28">
        <v>9.25</v>
      </c>
      <c r="E28" s="28">
        <v>0</v>
      </c>
      <c r="F28" s="37">
        <v>69.760000000000005</v>
      </c>
      <c r="G28" s="27">
        <v>1.1499999999999999</v>
      </c>
      <c r="H28" s="28">
        <v>10.43</v>
      </c>
      <c r="I28" s="28">
        <v>2.35</v>
      </c>
      <c r="J28" s="28">
        <v>0</v>
      </c>
      <c r="K28" s="331">
        <v>16.05</v>
      </c>
      <c r="L28" s="52"/>
      <c r="M28" s="364"/>
      <c r="N28" s="36"/>
      <c r="O28" s="36"/>
      <c r="P28" s="36"/>
      <c r="Q28" s="36"/>
      <c r="R28" s="17"/>
    </row>
    <row r="29" spans="1:18" ht="12.75" x14ac:dyDescent="0.2">
      <c r="A29" s="53" t="s">
        <v>108</v>
      </c>
      <c r="B29" s="27">
        <v>31.45</v>
      </c>
      <c r="C29" s="28">
        <v>0</v>
      </c>
      <c r="D29" s="28">
        <v>0</v>
      </c>
      <c r="E29" s="28">
        <v>0</v>
      </c>
      <c r="F29" s="37">
        <v>31.45</v>
      </c>
      <c r="G29" s="27">
        <v>22.24</v>
      </c>
      <c r="H29" s="28">
        <v>0</v>
      </c>
      <c r="I29" s="28">
        <v>0</v>
      </c>
      <c r="J29" s="28">
        <v>0</v>
      </c>
      <c r="K29" s="331">
        <v>22.24</v>
      </c>
      <c r="L29" s="52"/>
      <c r="M29" s="364"/>
      <c r="N29" s="36"/>
      <c r="O29" s="36"/>
      <c r="P29" s="36"/>
      <c r="Q29" s="36"/>
      <c r="R29" s="17"/>
    </row>
    <row r="30" spans="1:18" ht="12.75" x14ac:dyDescent="0.2">
      <c r="A30" s="53" t="s">
        <v>39</v>
      </c>
      <c r="B30" s="27">
        <v>148.79</v>
      </c>
      <c r="C30" s="28">
        <v>0</v>
      </c>
      <c r="D30" s="28">
        <v>0</v>
      </c>
      <c r="E30" s="28">
        <v>0</v>
      </c>
      <c r="F30" s="37">
        <v>148.79</v>
      </c>
      <c r="G30" s="27">
        <v>29.98</v>
      </c>
      <c r="H30" s="28">
        <v>0</v>
      </c>
      <c r="I30" s="28">
        <v>0</v>
      </c>
      <c r="J30" s="28">
        <v>0</v>
      </c>
      <c r="K30" s="331">
        <v>29.98</v>
      </c>
      <c r="L30" s="52"/>
      <c r="M30" s="364"/>
      <c r="N30" s="36"/>
      <c r="O30" s="36"/>
      <c r="P30" s="36"/>
      <c r="Q30" s="36"/>
      <c r="R30" s="17"/>
    </row>
    <row r="31" spans="1:18" ht="12.75" x14ac:dyDescent="0.2">
      <c r="A31" s="53" t="s">
        <v>109</v>
      </c>
      <c r="B31" s="27">
        <v>20.65</v>
      </c>
      <c r="C31" s="28">
        <v>15.46</v>
      </c>
      <c r="D31" s="28">
        <v>1.8</v>
      </c>
      <c r="E31" s="28">
        <v>0</v>
      </c>
      <c r="F31" s="37">
        <v>39.54</v>
      </c>
      <c r="G31" s="27">
        <v>7.57</v>
      </c>
      <c r="H31" s="28">
        <v>7.84</v>
      </c>
      <c r="I31" s="28">
        <v>0.74</v>
      </c>
      <c r="J31" s="28">
        <v>0</v>
      </c>
      <c r="K31" s="331">
        <v>16.82</v>
      </c>
      <c r="L31" s="52"/>
      <c r="M31" s="364"/>
      <c r="N31" s="36"/>
      <c r="O31" s="36"/>
      <c r="P31" s="36"/>
      <c r="Q31" s="36"/>
      <c r="R31" s="17"/>
    </row>
    <row r="32" spans="1:18" ht="12.75" x14ac:dyDescent="0.2">
      <c r="A32" s="53" t="s">
        <v>40</v>
      </c>
      <c r="B32" s="27">
        <v>384</v>
      </c>
      <c r="C32" s="28">
        <v>23.08</v>
      </c>
      <c r="D32" s="28">
        <v>2.83</v>
      </c>
      <c r="E32" s="28">
        <v>0</v>
      </c>
      <c r="F32" s="37">
        <v>412.45</v>
      </c>
      <c r="G32" s="27">
        <v>16.25</v>
      </c>
      <c r="H32" s="28">
        <v>0</v>
      </c>
      <c r="I32" s="28">
        <v>0</v>
      </c>
      <c r="J32" s="28">
        <v>0</v>
      </c>
      <c r="K32" s="331">
        <v>16.25</v>
      </c>
      <c r="L32" s="52"/>
      <c r="M32" s="364"/>
      <c r="N32" s="36"/>
      <c r="O32" s="36"/>
      <c r="P32" s="36"/>
      <c r="Q32" s="36"/>
      <c r="R32" s="17"/>
    </row>
    <row r="33" spans="1:18" ht="12.75" x14ac:dyDescent="0.2">
      <c r="A33" s="53" t="s">
        <v>41</v>
      </c>
      <c r="B33" s="27">
        <v>62.25</v>
      </c>
      <c r="C33" s="28">
        <v>84.47</v>
      </c>
      <c r="D33" s="28">
        <v>11.15</v>
      </c>
      <c r="E33" s="28">
        <v>0</v>
      </c>
      <c r="F33" s="37">
        <v>167.91</v>
      </c>
      <c r="G33" s="27">
        <v>9.41</v>
      </c>
      <c r="H33" s="28">
        <v>26</v>
      </c>
      <c r="I33" s="28">
        <v>3.47</v>
      </c>
      <c r="J33" s="28">
        <v>0</v>
      </c>
      <c r="K33" s="331">
        <v>42.01</v>
      </c>
      <c r="L33" s="52"/>
      <c r="M33" s="364"/>
      <c r="N33" s="36"/>
      <c r="O33" s="36"/>
      <c r="P33" s="36"/>
      <c r="Q33" s="36"/>
      <c r="R33" s="17"/>
    </row>
    <row r="34" spans="1:18" ht="12.75" x14ac:dyDescent="0.2">
      <c r="A34" s="53" t="s">
        <v>42</v>
      </c>
      <c r="B34" s="27">
        <v>0.33</v>
      </c>
      <c r="C34" s="28">
        <v>15.76</v>
      </c>
      <c r="D34" s="28">
        <v>2.2000000000000002</v>
      </c>
      <c r="E34" s="28">
        <v>4.47</v>
      </c>
      <c r="F34" s="37">
        <v>24.74</v>
      </c>
      <c r="G34" s="27">
        <v>0.12</v>
      </c>
      <c r="H34" s="28">
        <v>0.55000000000000004</v>
      </c>
      <c r="I34" s="28">
        <v>7.0000000000000007E-2</v>
      </c>
      <c r="J34" s="28">
        <v>0</v>
      </c>
      <c r="K34" s="331">
        <v>0.81</v>
      </c>
      <c r="L34" s="52"/>
      <c r="M34" s="364"/>
      <c r="N34" s="36"/>
      <c r="O34" s="36"/>
      <c r="P34" s="36"/>
      <c r="Q34" s="36"/>
      <c r="R34" s="17"/>
    </row>
    <row r="35" spans="1:18" ht="12.75" x14ac:dyDescent="0.2">
      <c r="A35" s="53" t="s">
        <v>43</v>
      </c>
      <c r="B35" s="27">
        <v>36.229999999999997</v>
      </c>
      <c r="C35" s="28">
        <v>6.24</v>
      </c>
      <c r="D35" s="28">
        <v>1.6</v>
      </c>
      <c r="E35" s="28">
        <v>0</v>
      </c>
      <c r="F35" s="37">
        <v>45.51</v>
      </c>
      <c r="G35" s="27">
        <v>4.4999999999999997E-3</v>
      </c>
      <c r="H35" s="28">
        <v>0</v>
      </c>
      <c r="I35" s="28">
        <v>0</v>
      </c>
      <c r="J35" s="28">
        <v>0</v>
      </c>
      <c r="K35" s="331">
        <v>4.4999999999999997E-3</v>
      </c>
      <c r="L35" s="52"/>
      <c r="M35" s="364"/>
      <c r="N35" s="36"/>
      <c r="O35" s="36"/>
      <c r="P35" s="36"/>
      <c r="Q35" s="36"/>
      <c r="R35" s="17"/>
    </row>
    <row r="36" spans="1:18" ht="13.5" x14ac:dyDescent="0.2">
      <c r="A36" s="53" t="s">
        <v>385</v>
      </c>
      <c r="B36" s="27">
        <v>2.29</v>
      </c>
      <c r="C36" s="28">
        <v>0.36</v>
      </c>
      <c r="D36" s="28">
        <v>0.06</v>
      </c>
      <c r="E36" s="28">
        <v>0</v>
      </c>
      <c r="F36" s="37">
        <v>2.76</v>
      </c>
      <c r="G36" s="27">
        <v>2.29</v>
      </c>
      <c r="H36" s="28">
        <v>0.37</v>
      </c>
      <c r="I36" s="28">
        <v>0.06</v>
      </c>
      <c r="J36" s="28">
        <v>0</v>
      </c>
      <c r="K36" s="331">
        <v>2.76</v>
      </c>
      <c r="L36" s="52"/>
      <c r="M36" s="364"/>
      <c r="N36" s="36"/>
      <c r="O36" s="36"/>
      <c r="P36" s="36"/>
      <c r="Q36" s="36"/>
      <c r="R36" s="17"/>
    </row>
    <row r="37" spans="1:18" ht="12.75" x14ac:dyDescent="0.2">
      <c r="A37" s="53" t="s">
        <v>84</v>
      </c>
      <c r="B37" s="27">
        <v>196.55</v>
      </c>
      <c r="C37" s="28">
        <v>46.33</v>
      </c>
      <c r="D37" s="28">
        <v>2</v>
      </c>
      <c r="E37" s="28">
        <v>0</v>
      </c>
      <c r="F37" s="37">
        <v>246.67</v>
      </c>
      <c r="G37" s="27">
        <v>35.74</v>
      </c>
      <c r="H37" s="28">
        <v>25.51</v>
      </c>
      <c r="I37" s="28">
        <v>1.33</v>
      </c>
      <c r="J37" s="28">
        <v>0</v>
      </c>
      <c r="K37" s="331">
        <v>63.77</v>
      </c>
      <c r="L37" s="52"/>
      <c r="M37" s="364"/>
      <c r="N37" s="36"/>
      <c r="O37" s="36"/>
      <c r="P37" s="36"/>
      <c r="Q37" s="36"/>
      <c r="R37" s="17"/>
    </row>
    <row r="38" spans="1:18" ht="12.75" x14ac:dyDescent="0.2">
      <c r="A38" s="53" t="s">
        <v>44</v>
      </c>
      <c r="B38" s="27">
        <v>6.68</v>
      </c>
      <c r="C38" s="28">
        <v>46.17</v>
      </c>
      <c r="D38" s="28">
        <v>0</v>
      </c>
      <c r="E38" s="28">
        <v>0</v>
      </c>
      <c r="F38" s="37">
        <v>52.85</v>
      </c>
      <c r="G38" s="27">
        <v>0.01</v>
      </c>
      <c r="H38" s="28">
        <v>0.04</v>
      </c>
      <c r="I38" s="28">
        <v>0</v>
      </c>
      <c r="J38" s="28">
        <v>0</v>
      </c>
      <c r="K38" s="331">
        <v>0.04</v>
      </c>
      <c r="L38" s="52"/>
      <c r="M38" s="364"/>
      <c r="N38" s="36"/>
      <c r="O38" s="36"/>
      <c r="P38" s="36"/>
      <c r="Q38" s="36"/>
      <c r="R38" s="17"/>
    </row>
    <row r="39" spans="1:18" ht="12.75" x14ac:dyDescent="0.2">
      <c r="A39" s="53" t="s">
        <v>45</v>
      </c>
      <c r="B39" s="27">
        <v>10.19</v>
      </c>
      <c r="C39" s="28">
        <v>1.75</v>
      </c>
      <c r="D39" s="28">
        <v>0.46</v>
      </c>
      <c r="E39" s="28">
        <v>0</v>
      </c>
      <c r="F39" s="37">
        <v>12.83</v>
      </c>
      <c r="G39" s="27">
        <v>0.54</v>
      </c>
      <c r="H39" s="28">
        <v>7.0000000000000007E-2</v>
      </c>
      <c r="I39" s="28">
        <v>0.01</v>
      </c>
      <c r="J39" s="28">
        <v>0</v>
      </c>
      <c r="K39" s="331">
        <v>0.63</v>
      </c>
      <c r="L39" s="52"/>
      <c r="M39" s="364"/>
      <c r="N39" s="36"/>
      <c r="O39" s="36"/>
      <c r="P39" s="36"/>
      <c r="Q39" s="36"/>
      <c r="R39" s="17"/>
    </row>
    <row r="40" spans="1:18" ht="12.75" x14ac:dyDescent="0.2">
      <c r="A40" s="53" t="s">
        <v>302</v>
      </c>
      <c r="B40" s="27">
        <v>3.15</v>
      </c>
      <c r="C40" s="28">
        <v>0.86</v>
      </c>
      <c r="D40" s="28">
        <v>0.3</v>
      </c>
      <c r="E40" s="28">
        <v>0</v>
      </c>
      <c r="F40" s="37">
        <v>4.57</v>
      </c>
      <c r="G40" s="27">
        <v>1.3</v>
      </c>
      <c r="H40" s="28">
        <v>0.56000000000000005</v>
      </c>
      <c r="I40" s="28">
        <v>0.2</v>
      </c>
      <c r="J40" s="28">
        <v>0</v>
      </c>
      <c r="K40" s="331">
        <v>2.23</v>
      </c>
      <c r="L40" s="52"/>
      <c r="M40" s="364"/>
      <c r="N40" s="36"/>
      <c r="O40" s="36"/>
      <c r="P40" s="36"/>
      <c r="Q40" s="36"/>
      <c r="R40" s="17"/>
    </row>
    <row r="41" spans="1:18" ht="12.75" x14ac:dyDescent="0.2">
      <c r="A41" s="53" t="s">
        <v>328</v>
      </c>
      <c r="B41" s="27">
        <v>0.01</v>
      </c>
      <c r="C41" s="28">
        <v>0.09</v>
      </c>
      <c r="D41" s="28">
        <v>0</v>
      </c>
      <c r="E41" s="28">
        <v>0</v>
      </c>
      <c r="F41" s="37">
        <v>0.1</v>
      </c>
      <c r="G41" s="27">
        <v>0</v>
      </c>
      <c r="H41" s="28">
        <v>0</v>
      </c>
      <c r="I41" s="28">
        <v>0</v>
      </c>
      <c r="J41" s="28">
        <v>0</v>
      </c>
      <c r="K41" s="331">
        <v>0</v>
      </c>
      <c r="L41" s="52"/>
      <c r="M41" s="364"/>
      <c r="N41" s="36"/>
      <c r="O41" s="36"/>
      <c r="P41" s="36"/>
      <c r="Q41" s="36"/>
      <c r="R41" s="17"/>
    </row>
    <row r="42" spans="1:18" ht="12.75" x14ac:dyDescent="0.2">
      <c r="A42" s="53" t="s">
        <v>358</v>
      </c>
      <c r="B42" s="27">
        <v>23.65</v>
      </c>
      <c r="C42" s="28">
        <v>4.18</v>
      </c>
      <c r="D42" s="28">
        <v>0.66</v>
      </c>
      <c r="E42" s="28">
        <v>0</v>
      </c>
      <c r="F42" s="37">
        <v>29.09</v>
      </c>
      <c r="G42" s="27">
        <v>18.41</v>
      </c>
      <c r="H42" s="28">
        <v>2.93</v>
      </c>
      <c r="I42" s="28">
        <v>0.46</v>
      </c>
      <c r="J42" s="28">
        <v>0</v>
      </c>
      <c r="K42" s="331">
        <v>22.21</v>
      </c>
      <c r="L42" s="52"/>
      <c r="M42" s="364"/>
      <c r="N42" s="36"/>
      <c r="O42" s="36"/>
      <c r="P42" s="36"/>
      <c r="Q42" s="36"/>
      <c r="R42" s="17"/>
    </row>
    <row r="43" spans="1:18" ht="13.5" x14ac:dyDescent="0.2">
      <c r="A43" s="53" t="s">
        <v>590</v>
      </c>
      <c r="B43" s="27">
        <v>88.9</v>
      </c>
      <c r="C43" s="28">
        <v>0</v>
      </c>
      <c r="D43" s="28">
        <v>0</v>
      </c>
      <c r="E43" s="28">
        <v>0</v>
      </c>
      <c r="F43" s="37">
        <v>88.9</v>
      </c>
      <c r="G43" s="27">
        <v>88.9</v>
      </c>
      <c r="H43" s="28">
        <v>0</v>
      </c>
      <c r="I43" s="28">
        <v>0</v>
      </c>
      <c r="J43" s="28">
        <v>0</v>
      </c>
      <c r="K43" s="331">
        <v>88.9</v>
      </c>
      <c r="L43" s="52"/>
      <c r="M43" s="364"/>
      <c r="N43" s="36"/>
      <c r="O43" s="36"/>
      <c r="P43" s="36"/>
      <c r="Q43" s="36"/>
      <c r="R43" s="17"/>
    </row>
    <row r="44" spans="1:18" ht="13.5" x14ac:dyDescent="0.2">
      <c r="A44" s="53" t="s">
        <v>413</v>
      </c>
      <c r="B44" s="27">
        <v>406.59</v>
      </c>
      <c r="C44" s="28">
        <v>10.24</v>
      </c>
      <c r="D44" s="28">
        <v>4.5</v>
      </c>
      <c r="E44" s="28">
        <v>0</v>
      </c>
      <c r="F44" s="37">
        <v>425.39</v>
      </c>
      <c r="G44" s="27">
        <v>406.58</v>
      </c>
      <c r="H44" s="28">
        <v>10.24</v>
      </c>
      <c r="I44" s="28">
        <v>4.5</v>
      </c>
      <c r="J44" s="28">
        <v>0</v>
      </c>
      <c r="K44" s="331">
        <v>425.39</v>
      </c>
      <c r="L44" s="52"/>
      <c r="M44" s="364"/>
      <c r="N44" s="36"/>
      <c r="O44" s="36"/>
      <c r="P44" s="36"/>
      <c r="Q44" s="36"/>
      <c r="R44" s="17"/>
    </row>
    <row r="45" spans="1:18" ht="12.75" x14ac:dyDescent="0.2">
      <c r="A45" s="53" t="s">
        <v>303</v>
      </c>
      <c r="B45" s="27">
        <v>9.16</v>
      </c>
      <c r="C45" s="28">
        <v>0.34</v>
      </c>
      <c r="D45" s="28">
        <v>0.54</v>
      </c>
      <c r="E45" s="28">
        <v>0</v>
      </c>
      <c r="F45" s="37">
        <v>10.52</v>
      </c>
      <c r="G45" s="27">
        <v>1.75</v>
      </c>
      <c r="H45" s="28">
        <v>0.02</v>
      </c>
      <c r="I45" s="28">
        <v>0.03</v>
      </c>
      <c r="J45" s="28">
        <v>0</v>
      </c>
      <c r="K45" s="331">
        <v>1.81</v>
      </c>
      <c r="L45" s="52"/>
      <c r="M45" s="364"/>
      <c r="N45" s="36"/>
      <c r="O45" s="36"/>
      <c r="P45" s="36"/>
      <c r="Q45" s="36"/>
      <c r="R45" s="17"/>
    </row>
    <row r="46" spans="1:18" ht="12.75" x14ac:dyDescent="0.2">
      <c r="A46" s="53" t="s">
        <v>46</v>
      </c>
      <c r="B46" s="27">
        <v>23.06</v>
      </c>
      <c r="C46" s="28">
        <v>28.95</v>
      </c>
      <c r="D46" s="28">
        <v>5.98</v>
      </c>
      <c r="E46" s="28">
        <v>2.1</v>
      </c>
      <c r="F46" s="37">
        <v>65.47</v>
      </c>
      <c r="G46" s="27">
        <v>1.65</v>
      </c>
      <c r="H46" s="28">
        <v>3.49</v>
      </c>
      <c r="I46" s="28">
        <v>0.78</v>
      </c>
      <c r="J46" s="28">
        <v>0</v>
      </c>
      <c r="K46" s="331">
        <v>6.62</v>
      </c>
      <c r="L46" s="52"/>
      <c r="M46" s="364"/>
      <c r="N46" s="36"/>
      <c r="O46" s="36"/>
      <c r="P46" s="36"/>
      <c r="Q46" s="36"/>
      <c r="R46" s="17"/>
    </row>
    <row r="47" spans="1:18" ht="12.75" x14ac:dyDescent="0.2">
      <c r="A47" s="53" t="s">
        <v>47</v>
      </c>
      <c r="B47" s="27">
        <v>31.56</v>
      </c>
      <c r="C47" s="28">
        <v>96.47</v>
      </c>
      <c r="D47" s="28">
        <v>10.88</v>
      </c>
      <c r="E47" s="28">
        <v>0</v>
      </c>
      <c r="F47" s="37">
        <v>148.71</v>
      </c>
      <c r="G47" s="27">
        <v>4.66</v>
      </c>
      <c r="H47" s="28">
        <v>23.32</v>
      </c>
      <c r="I47" s="28">
        <v>2.38</v>
      </c>
      <c r="J47" s="28">
        <v>0</v>
      </c>
      <c r="K47" s="331">
        <v>32.51</v>
      </c>
      <c r="L47" s="52"/>
      <c r="M47" s="364"/>
      <c r="N47" s="36"/>
      <c r="O47" s="36"/>
      <c r="P47" s="36"/>
      <c r="Q47" s="36"/>
      <c r="R47" s="17"/>
    </row>
    <row r="48" spans="1:18" ht="12.75" x14ac:dyDescent="0.2">
      <c r="A48" s="53" t="s">
        <v>415</v>
      </c>
      <c r="B48" s="27">
        <v>8.0399999999999991</v>
      </c>
      <c r="C48" s="28">
        <v>0.68</v>
      </c>
      <c r="D48" s="28">
        <v>0.4</v>
      </c>
      <c r="E48" s="28">
        <v>0</v>
      </c>
      <c r="F48" s="37">
        <v>9.4700000000000006</v>
      </c>
      <c r="G48" s="27">
        <v>6.83</v>
      </c>
      <c r="H48" s="28">
        <v>0.56000000000000005</v>
      </c>
      <c r="I48" s="28">
        <v>0.33</v>
      </c>
      <c r="J48" s="28">
        <v>0</v>
      </c>
      <c r="K48" s="331">
        <v>8.01</v>
      </c>
      <c r="L48" s="52"/>
      <c r="M48" s="364"/>
      <c r="N48" s="36"/>
      <c r="O48" s="36"/>
      <c r="P48" s="36"/>
      <c r="Q48" s="36"/>
      <c r="R48" s="17"/>
    </row>
    <row r="49" spans="1:18" ht="13.5" x14ac:dyDescent="0.2">
      <c r="A49" s="53" t="s">
        <v>346</v>
      </c>
      <c r="B49" s="27">
        <v>10.87</v>
      </c>
      <c r="C49" s="28">
        <v>25.72</v>
      </c>
      <c r="D49" s="28">
        <v>2.1800000000000002</v>
      </c>
      <c r="E49" s="28">
        <v>0</v>
      </c>
      <c r="F49" s="37">
        <v>40.729999999999997</v>
      </c>
      <c r="G49" s="27">
        <v>10.87</v>
      </c>
      <c r="H49" s="28">
        <v>25.72</v>
      </c>
      <c r="I49" s="28">
        <v>2.1800000000000002</v>
      </c>
      <c r="J49" s="28">
        <v>0</v>
      </c>
      <c r="K49" s="331">
        <v>40.729999999999997</v>
      </c>
      <c r="L49" s="52"/>
      <c r="M49" s="364"/>
      <c r="N49" s="36"/>
      <c r="O49" s="36"/>
      <c r="P49" s="36"/>
      <c r="Q49" s="36"/>
      <c r="R49" s="17"/>
    </row>
    <row r="50" spans="1:18" ht="12.75" x14ac:dyDescent="0.2">
      <c r="A50" s="53" t="s">
        <v>110</v>
      </c>
      <c r="B50" s="27">
        <v>0.55000000000000004</v>
      </c>
      <c r="C50" s="28">
        <v>7.79</v>
      </c>
      <c r="D50" s="28">
        <v>0.72</v>
      </c>
      <c r="E50" s="28">
        <v>0</v>
      </c>
      <c r="F50" s="37">
        <v>9.7100000000000009</v>
      </c>
      <c r="G50" s="27">
        <v>0.12</v>
      </c>
      <c r="H50" s="28">
        <v>2.06</v>
      </c>
      <c r="I50" s="28">
        <v>0.19</v>
      </c>
      <c r="J50" s="28">
        <v>0</v>
      </c>
      <c r="K50" s="331">
        <v>2.54</v>
      </c>
      <c r="L50" s="52"/>
      <c r="M50" s="364"/>
      <c r="N50" s="36"/>
      <c r="O50" s="36"/>
      <c r="P50" s="36"/>
      <c r="Q50" s="36"/>
      <c r="R50" s="17"/>
    </row>
    <row r="51" spans="1:18" ht="12.75" x14ac:dyDescent="0.2">
      <c r="A51" s="53" t="s">
        <v>48</v>
      </c>
      <c r="B51" s="27">
        <v>6.5</v>
      </c>
      <c r="C51" s="28">
        <v>34.33</v>
      </c>
      <c r="D51" s="28">
        <v>8.9499999999999993</v>
      </c>
      <c r="E51" s="28">
        <v>2.23</v>
      </c>
      <c r="F51" s="37">
        <v>60.06</v>
      </c>
      <c r="G51" s="27">
        <v>1.77</v>
      </c>
      <c r="H51" s="28">
        <v>10.039999999999999</v>
      </c>
      <c r="I51" s="28">
        <v>2.5499999999999998</v>
      </c>
      <c r="J51" s="28">
        <v>0</v>
      </c>
      <c r="K51" s="331">
        <v>16.64</v>
      </c>
      <c r="L51" s="52"/>
      <c r="M51" s="364"/>
      <c r="N51" s="36"/>
      <c r="O51" s="36"/>
      <c r="P51" s="36"/>
      <c r="Q51" s="36"/>
      <c r="R51" s="17"/>
    </row>
    <row r="52" spans="1:18" ht="12.75" x14ac:dyDescent="0.2">
      <c r="A52" s="53" t="s">
        <v>49</v>
      </c>
      <c r="B52" s="27">
        <v>9.0299999999999994</v>
      </c>
      <c r="C52" s="28">
        <v>4.37</v>
      </c>
      <c r="D52" s="28">
        <v>1</v>
      </c>
      <c r="E52" s="28">
        <v>0</v>
      </c>
      <c r="F52" s="37">
        <v>15.31</v>
      </c>
      <c r="G52" s="27">
        <v>1.18</v>
      </c>
      <c r="H52" s="28">
        <v>0.91</v>
      </c>
      <c r="I52" s="28">
        <v>0.23</v>
      </c>
      <c r="J52" s="28">
        <v>0</v>
      </c>
      <c r="K52" s="331">
        <v>2.52</v>
      </c>
      <c r="L52" s="52"/>
      <c r="M52" s="364"/>
      <c r="N52" s="36"/>
      <c r="O52" s="36"/>
      <c r="P52" s="36"/>
      <c r="Q52" s="36"/>
      <c r="R52" s="17"/>
    </row>
    <row r="53" spans="1:18" ht="12.75" x14ac:dyDescent="0.2">
      <c r="A53" s="53" t="s">
        <v>50</v>
      </c>
      <c r="B53" s="27">
        <v>31.49</v>
      </c>
      <c r="C53" s="28">
        <v>23.66</v>
      </c>
      <c r="D53" s="28">
        <v>6.13</v>
      </c>
      <c r="E53" s="28">
        <v>0</v>
      </c>
      <c r="F53" s="37">
        <v>66.790000000000006</v>
      </c>
      <c r="G53" s="27">
        <v>4.8499999999999996</v>
      </c>
      <c r="H53" s="28">
        <v>13.45</v>
      </c>
      <c r="I53" s="28">
        <v>3.82</v>
      </c>
      <c r="J53" s="28">
        <v>0</v>
      </c>
      <c r="K53" s="331">
        <v>25.56</v>
      </c>
      <c r="L53" s="52"/>
      <c r="M53" s="364"/>
      <c r="N53" s="36"/>
      <c r="O53" s="36"/>
      <c r="P53" s="36"/>
      <c r="Q53" s="36"/>
      <c r="R53" s="17"/>
    </row>
    <row r="54" spans="1:18" ht="12.75" x14ac:dyDescent="0.2">
      <c r="A54" s="53" t="s">
        <v>51</v>
      </c>
      <c r="B54" s="27">
        <v>93.82</v>
      </c>
      <c r="C54" s="28">
        <v>12.81</v>
      </c>
      <c r="D54" s="28">
        <v>1.62</v>
      </c>
      <c r="E54" s="28">
        <v>0</v>
      </c>
      <c r="F54" s="37">
        <v>109.7</v>
      </c>
      <c r="G54" s="27">
        <v>3.04</v>
      </c>
      <c r="H54" s="28">
        <v>5.35</v>
      </c>
      <c r="I54" s="28">
        <v>0.73</v>
      </c>
      <c r="J54" s="28">
        <v>0</v>
      </c>
      <c r="K54" s="331">
        <v>9.77</v>
      </c>
      <c r="L54" s="52"/>
      <c r="M54" s="364"/>
      <c r="N54" s="36"/>
      <c r="O54" s="36"/>
      <c r="P54" s="36"/>
      <c r="Q54" s="36"/>
      <c r="R54" s="17"/>
    </row>
    <row r="55" spans="1:18" ht="13.5" x14ac:dyDescent="0.2">
      <c r="A55" s="53" t="s">
        <v>591</v>
      </c>
      <c r="B55" s="27">
        <v>9.1300000000000008</v>
      </c>
      <c r="C55" s="28">
        <v>2.14</v>
      </c>
      <c r="D55" s="28">
        <v>0.66</v>
      </c>
      <c r="E55" s="28">
        <v>0</v>
      </c>
      <c r="F55" s="37">
        <v>12.51</v>
      </c>
      <c r="G55" s="27">
        <v>9.1300000000000008</v>
      </c>
      <c r="H55" s="28">
        <v>2.14</v>
      </c>
      <c r="I55" s="28">
        <v>0.66</v>
      </c>
      <c r="J55" s="28">
        <v>0</v>
      </c>
      <c r="K55" s="331">
        <v>12.51</v>
      </c>
      <c r="L55" s="52"/>
      <c r="M55" s="364"/>
      <c r="N55" s="36"/>
      <c r="O55" s="36"/>
      <c r="P55" s="36"/>
      <c r="Q55" s="36"/>
      <c r="R55" s="17"/>
    </row>
    <row r="56" spans="1:18" ht="13.5" x14ac:dyDescent="0.2">
      <c r="A56" s="53" t="s">
        <v>560</v>
      </c>
      <c r="B56" s="27">
        <v>5.04</v>
      </c>
      <c r="C56" s="28">
        <v>0.21</v>
      </c>
      <c r="D56" s="28">
        <v>0</v>
      </c>
      <c r="E56" s="28">
        <v>0</v>
      </c>
      <c r="F56" s="37">
        <v>5.25</v>
      </c>
      <c r="G56" s="27">
        <v>5.04</v>
      </c>
      <c r="H56" s="28">
        <v>0.21</v>
      </c>
      <c r="I56" s="28">
        <v>0</v>
      </c>
      <c r="J56" s="28">
        <v>0</v>
      </c>
      <c r="K56" s="331">
        <v>5.25</v>
      </c>
      <c r="L56" s="52"/>
      <c r="M56" s="364"/>
      <c r="N56" s="36"/>
      <c r="O56" s="36"/>
      <c r="P56" s="36"/>
      <c r="Q56" s="36"/>
      <c r="R56" s="17"/>
    </row>
    <row r="57" spans="1:18" ht="12.75" x14ac:dyDescent="0.2">
      <c r="A57" s="53" t="s">
        <v>52</v>
      </c>
      <c r="B57" s="27">
        <v>0</v>
      </c>
      <c r="C57" s="28">
        <v>305.95999999999998</v>
      </c>
      <c r="D57" s="28">
        <v>0</v>
      </c>
      <c r="E57" s="28">
        <v>19.18</v>
      </c>
      <c r="F57" s="37">
        <v>325.14</v>
      </c>
      <c r="G57" s="27">
        <v>0</v>
      </c>
      <c r="H57" s="28">
        <v>99.05</v>
      </c>
      <c r="I57" s="28">
        <v>0</v>
      </c>
      <c r="J57" s="28">
        <v>4.72</v>
      </c>
      <c r="K57" s="331">
        <v>103.77</v>
      </c>
      <c r="L57" s="52"/>
      <c r="M57" s="364"/>
      <c r="N57" s="36"/>
      <c r="O57" s="36"/>
      <c r="P57" s="36"/>
      <c r="Q57" s="36"/>
      <c r="R57" s="17"/>
    </row>
    <row r="58" spans="1:18" ht="12.75" x14ac:dyDescent="0.2">
      <c r="A58" s="53" t="s">
        <v>53</v>
      </c>
      <c r="B58" s="27">
        <v>398.6</v>
      </c>
      <c r="C58" s="28">
        <v>116.86</v>
      </c>
      <c r="D58" s="28">
        <v>13.84</v>
      </c>
      <c r="E58" s="28">
        <v>0</v>
      </c>
      <c r="F58" s="37">
        <v>541.75</v>
      </c>
      <c r="G58" s="27">
        <v>17.52</v>
      </c>
      <c r="H58" s="28">
        <v>65.91</v>
      </c>
      <c r="I58" s="28">
        <v>3.59</v>
      </c>
      <c r="J58" s="28">
        <v>0</v>
      </c>
      <c r="K58" s="331">
        <v>90.25</v>
      </c>
      <c r="L58" s="52"/>
      <c r="M58" s="364"/>
      <c r="N58" s="36"/>
      <c r="O58" s="36"/>
      <c r="P58" s="36"/>
      <c r="Q58" s="36"/>
      <c r="R58" s="17"/>
    </row>
    <row r="59" spans="1:18" ht="12.75" x14ac:dyDescent="0.2">
      <c r="A59" s="53" t="s">
        <v>54</v>
      </c>
      <c r="B59" s="27">
        <v>66.72</v>
      </c>
      <c r="C59" s="28">
        <v>22.22</v>
      </c>
      <c r="D59" s="28">
        <v>2.33</v>
      </c>
      <c r="E59" s="28">
        <v>0</v>
      </c>
      <c r="F59" s="37">
        <v>93.37</v>
      </c>
      <c r="G59" s="27">
        <v>12</v>
      </c>
      <c r="H59" s="28">
        <v>11.19</v>
      </c>
      <c r="I59" s="28">
        <v>1.01</v>
      </c>
      <c r="J59" s="28">
        <v>0</v>
      </c>
      <c r="K59" s="331">
        <v>25.11</v>
      </c>
      <c r="L59" s="52"/>
      <c r="M59" s="364"/>
      <c r="N59" s="36"/>
      <c r="O59" s="36"/>
      <c r="P59" s="36"/>
      <c r="Q59" s="36"/>
      <c r="R59" s="17"/>
    </row>
    <row r="60" spans="1:18" ht="12.75" x14ac:dyDescent="0.2">
      <c r="A60" s="53" t="s">
        <v>55</v>
      </c>
      <c r="B60" s="27">
        <v>24.6</v>
      </c>
      <c r="C60" s="28">
        <v>0.37</v>
      </c>
      <c r="D60" s="28">
        <v>0.11</v>
      </c>
      <c r="E60" s="28">
        <v>0</v>
      </c>
      <c r="F60" s="37">
        <v>25.19</v>
      </c>
      <c r="G60" s="27">
        <v>2.8</v>
      </c>
      <c r="H60" s="28">
        <v>0.03</v>
      </c>
      <c r="I60" s="28">
        <v>0.05</v>
      </c>
      <c r="J60" s="28">
        <v>0</v>
      </c>
      <c r="K60" s="331">
        <v>2.93</v>
      </c>
      <c r="L60" s="52"/>
      <c r="M60" s="364"/>
      <c r="N60" s="36"/>
      <c r="O60" s="36"/>
      <c r="P60" s="36"/>
      <c r="Q60" s="36"/>
      <c r="R60" s="17"/>
    </row>
    <row r="61" spans="1:18" ht="12.75" x14ac:dyDescent="0.2">
      <c r="A61" s="53" t="s">
        <v>56</v>
      </c>
      <c r="B61" s="27">
        <v>0.8</v>
      </c>
      <c r="C61" s="28">
        <v>2.67</v>
      </c>
      <c r="D61" s="28">
        <v>0.05</v>
      </c>
      <c r="E61" s="28">
        <v>0</v>
      </c>
      <c r="F61" s="37">
        <v>3.57</v>
      </c>
      <c r="G61" s="27">
        <v>0.01</v>
      </c>
      <c r="H61" s="28">
        <v>0.01</v>
      </c>
      <c r="I61" s="28">
        <v>0</v>
      </c>
      <c r="J61" s="28">
        <v>0</v>
      </c>
      <c r="K61" s="331">
        <v>0.02</v>
      </c>
      <c r="L61" s="52"/>
      <c r="M61" s="364"/>
      <c r="N61" s="36"/>
      <c r="O61" s="36"/>
      <c r="P61" s="36"/>
      <c r="Q61" s="36"/>
      <c r="R61" s="17"/>
    </row>
    <row r="62" spans="1:18" ht="12.75" x14ac:dyDescent="0.2">
      <c r="A62" s="53" t="s">
        <v>57</v>
      </c>
      <c r="B62" s="27">
        <v>16.600000000000001</v>
      </c>
      <c r="C62" s="28">
        <v>0.28000000000000003</v>
      </c>
      <c r="D62" s="28">
        <v>0</v>
      </c>
      <c r="E62" s="28">
        <v>0</v>
      </c>
      <c r="F62" s="37">
        <v>16.88</v>
      </c>
      <c r="G62" s="27">
        <v>4.07</v>
      </c>
      <c r="H62" s="28">
        <v>0</v>
      </c>
      <c r="I62" s="28">
        <v>0</v>
      </c>
      <c r="J62" s="28">
        <v>0</v>
      </c>
      <c r="K62" s="331">
        <v>4.07</v>
      </c>
      <c r="L62" s="52"/>
      <c r="M62" s="364"/>
      <c r="N62" s="36"/>
      <c r="O62" s="36"/>
      <c r="P62" s="36"/>
      <c r="Q62" s="36"/>
      <c r="R62" s="17"/>
    </row>
    <row r="63" spans="1:18" ht="12.75" x14ac:dyDescent="0.2">
      <c r="A63" s="53" t="s">
        <v>58</v>
      </c>
      <c r="B63" s="27">
        <v>1.01</v>
      </c>
      <c r="C63" s="28">
        <v>7.2</v>
      </c>
      <c r="D63" s="28">
        <v>2.8</v>
      </c>
      <c r="E63" s="28">
        <v>6.06</v>
      </c>
      <c r="F63" s="37">
        <v>19.59</v>
      </c>
      <c r="G63" s="27">
        <v>0.18</v>
      </c>
      <c r="H63" s="28">
        <v>0.31</v>
      </c>
      <c r="I63" s="28">
        <v>0.06</v>
      </c>
      <c r="J63" s="28">
        <v>0</v>
      </c>
      <c r="K63" s="331">
        <v>0.6</v>
      </c>
      <c r="L63" s="52"/>
      <c r="M63" s="364"/>
      <c r="N63" s="36"/>
      <c r="O63" s="36"/>
      <c r="P63" s="36"/>
      <c r="Q63" s="36"/>
      <c r="R63" s="17"/>
    </row>
    <row r="64" spans="1:18" ht="12.75" x14ac:dyDescent="0.2">
      <c r="A64" s="53" t="s">
        <v>547</v>
      </c>
      <c r="B64" s="27">
        <v>0.02</v>
      </c>
      <c r="C64" s="28">
        <v>0.03</v>
      </c>
      <c r="D64" s="28">
        <v>0.01</v>
      </c>
      <c r="E64" s="28">
        <v>0</v>
      </c>
      <c r="F64" s="37">
        <v>7.0000000000000007E-2</v>
      </c>
      <c r="G64" s="27">
        <v>0</v>
      </c>
      <c r="H64" s="28">
        <v>0.03</v>
      </c>
      <c r="I64" s="28">
        <v>0.01</v>
      </c>
      <c r="J64" s="28">
        <v>0</v>
      </c>
      <c r="K64" s="331">
        <v>0.05</v>
      </c>
      <c r="L64" s="52"/>
      <c r="M64" s="364"/>
      <c r="N64" s="36"/>
      <c r="O64" s="36"/>
      <c r="P64" s="36"/>
      <c r="Q64" s="36"/>
      <c r="R64" s="17"/>
    </row>
    <row r="65" spans="1:18" ht="12.75" x14ac:dyDescent="0.2">
      <c r="A65" s="53" t="s">
        <v>111</v>
      </c>
      <c r="B65" s="27">
        <v>19.02</v>
      </c>
      <c r="C65" s="28">
        <v>34.380000000000003</v>
      </c>
      <c r="D65" s="28">
        <v>3.88</v>
      </c>
      <c r="E65" s="28">
        <v>0</v>
      </c>
      <c r="F65" s="37">
        <v>60.77</v>
      </c>
      <c r="G65" s="27">
        <v>6.03</v>
      </c>
      <c r="H65" s="28">
        <v>16.62</v>
      </c>
      <c r="I65" s="28">
        <v>1.86</v>
      </c>
      <c r="J65" s="28">
        <v>0</v>
      </c>
      <c r="K65" s="331">
        <v>26.18</v>
      </c>
      <c r="L65" s="52"/>
      <c r="M65" s="364"/>
      <c r="N65" s="36"/>
      <c r="O65" s="36"/>
      <c r="P65" s="36"/>
      <c r="Q65" s="36"/>
      <c r="R65" s="17"/>
    </row>
    <row r="66" spans="1:18" ht="12.75" x14ac:dyDescent="0.2">
      <c r="A66" s="53" t="s">
        <v>59</v>
      </c>
      <c r="B66" s="27">
        <v>2.3199999999999998</v>
      </c>
      <c r="C66" s="28">
        <v>10.31</v>
      </c>
      <c r="D66" s="28">
        <v>0</v>
      </c>
      <c r="E66" s="28">
        <v>0</v>
      </c>
      <c r="F66" s="37">
        <v>12.63</v>
      </c>
      <c r="G66" s="27">
        <v>0.02</v>
      </c>
      <c r="H66" s="28">
        <v>0.23</v>
      </c>
      <c r="I66" s="28">
        <v>0</v>
      </c>
      <c r="J66" s="28">
        <v>0</v>
      </c>
      <c r="K66" s="331">
        <v>0.25</v>
      </c>
      <c r="L66" s="52"/>
      <c r="M66" s="364"/>
      <c r="N66" s="36"/>
      <c r="O66" s="36"/>
      <c r="P66" s="36"/>
      <c r="Q66" s="36"/>
      <c r="R66" s="17"/>
    </row>
    <row r="67" spans="1:18" ht="13.5" x14ac:dyDescent="0.2">
      <c r="A67" s="53" t="s">
        <v>592</v>
      </c>
      <c r="B67" s="27">
        <v>1.34</v>
      </c>
      <c r="C67" s="28">
        <v>0.14000000000000001</v>
      </c>
      <c r="D67" s="28">
        <v>0</v>
      </c>
      <c r="E67" s="28">
        <v>0</v>
      </c>
      <c r="F67" s="37">
        <v>1.48</v>
      </c>
      <c r="G67" s="27">
        <v>1.34</v>
      </c>
      <c r="H67" s="28">
        <v>0.14000000000000001</v>
      </c>
      <c r="I67" s="28">
        <v>0</v>
      </c>
      <c r="J67" s="28">
        <v>0</v>
      </c>
      <c r="K67" s="331">
        <v>1.48</v>
      </c>
      <c r="L67" s="52"/>
      <c r="M67" s="364"/>
      <c r="N67" s="36"/>
      <c r="O67" s="36"/>
      <c r="P67" s="36"/>
      <c r="Q67" s="36"/>
      <c r="R67" s="17"/>
    </row>
    <row r="68" spans="1:18" ht="12.75" x14ac:dyDescent="0.2">
      <c r="A68" s="53" t="s">
        <v>332</v>
      </c>
      <c r="B68" s="27">
        <v>5.75</v>
      </c>
      <c r="C68" s="28">
        <v>0.35</v>
      </c>
      <c r="D68" s="28">
        <v>0.05</v>
      </c>
      <c r="E68" s="28">
        <v>0</v>
      </c>
      <c r="F68" s="37">
        <v>6.19</v>
      </c>
      <c r="G68" s="27">
        <v>1.63</v>
      </c>
      <c r="H68" s="28">
        <v>0</v>
      </c>
      <c r="I68" s="28">
        <v>0</v>
      </c>
      <c r="J68" s="28">
        <v>0</v>
      </c>
      <c r="K68" s="331">
        <v>1.63</v>
      </c>
      <c r="L68" s="52"/>
      <c r="M68" s="364"/>
      <c r="N68" s="36"/>
      <c r="O68" s="36"/>
      <c r="P68" s="36"/>
      <c r="Q68" s="36"/>
      <c r="R68" s="17"/>
    </row>
    <row r="69" spans="1:18" ht="12.75" x14ac:dyDescent="0.2">
      <c r="A69" s="53" t="s">
        <v>85</v>
      </c>
      <c r="B69" s="27">
        <v>5.93</v>
      </c>
      <c r="C69" s="28">
        <v>146.51</v>
      </c>
      <c r="D69" s="28">
        <v>10.5</v>
      </c>
      <c r="E69" s="28">
        <v>29.74</v>
      </c>
      <c r="F69" s="37">
        <v>202.13</v>
      </c>
      <c r="G69" s="27">
        <v>2.25</v>
      </c>
      <c r="H69" s="28">
        <v>10.46</v>
      </c>
      <c r="I69" s="28">
        <v>0.73</v>
      </c>
      <c r="J69" s="28">
        <v>0</v>
      </c>
      <c r="K69" s="331">
        <v>14.09</v>
      </c>
      <c r="L69" s="52"/>
      <c r="M69" s="364"/>
      <c r="N69" s="36"/>
      <c r="O69" s="36"/>
      <c r="P69" s="36"/>
      <c r="Q69" s="36"/>
      <c r="R69" s="17"/>
    </row>
    <row r="70" spans="1:18" ht="12.75" x14ac:dyDescent="0.2">
      <c r="A70" s="53" t="s">
        <v>86</v>
      </c>
      <c r="B70" s="27">
        <v>0.33</v>
      </c>
      <c r="C70" s="28">
        <v>68.34</v>
      </c>
      <c r="D70" s="28">
        <v>13.39</v>
      </c>
      <c r="E70" s="28">
        <v>26.62</v>
      </c>
      <c r="F70" s="37">
        <v>120.72</v>
      </c>
      <c r="G70" s="27">
        <v>0.06</v>
      </c>
      <c r="H70" s="28">
        <v>0.25</v>
      </c>
      <c r="I70" s="28">
        <v>0.03</v>
      </c>
      <c r="J70" s="28">
        <v>0</v>
      </c>
      <c r="K70" s="331">
        <v>0.37</v>
      </c>
      <c r="L70" s="52"/>
      <c r="M70" s="364"/>
      <c r="N70" s="36"/>
      <c r="O70" s="36"/>
      <c r="P70" s="36"/>
      <c r="Q70" s="36"/>
      <c r="R70" s="17"/>
    </row>
    <row r="71" spans="1:18" ht="12.75" x14ac:dyDescent="0.2">
      <c r="A71" s="53" t="s">
        <v>61</v>
      </c>
      <c r="B71" s="27">
        <v>310.05</v>
      </c>
      <c r="C71" s="28">
        <v>6.63</v>
      </c>
      <c r="D71" s="28">
        <v>4.75</v>
      </c>
      <c r="E71" s="28">
        <v>0</v>
      </c>
      <c r="F71" s="37">
        <v>325.7</v>
      </c>
      <c r="G71" s="27">
        <v>91.78</v>
      </c>
      <c r="H71" s="28">
        <v>0</v>
      </c>
      <c r="I71" s="28">
        <v>0</v>
      </c>
      <c r="J71" s="28">
        <v>0</v>
      </c>
      <c r="K71" s="331">
        <v>91.78</v>
      </c>
      <c r="L71" s="52"/>
      <c r="M71" s="364"/>
      <c r="N71" s="36"/>
      <c r="O71" s="36"/>
      <c r="P71" s="36"/>
      <c r="Q71" s="36"/>
      <c r="R71" s="17"/>
    </row>
    <row r="72" spans="1:18" ht="12.75" x14ac:dyDescent="0.2">
      <c r="A72" s="53" t="s">
        <v>62</v>
      </c>
      <c r="B72" s="27">
        <v>0</v>
      </c>
      <c r="C72" s="28">
        <v>209.11</v>
      </c>
      <c r="D72" s="28">
        <v>8.19</v>
      </c>
      <c r="E72" s="28">
        <v>24.65</v>
      </c>
      <c r="F72" s="37">
        <v>249.32</v>
      </c>
      <c r="G72" s="27">
        <v>0</v>
      </c>
      <c r="H72" s="28">
        <v>155.54</v>
      </c>
      <c r="I72" s="28">
        <v>5.59</v>
      </c>
      <c r="J72" s="28">
        <v>16.22</v>
      </c>
      <c r="K72" s="331">
        <v>182.37</v>
      </c>
      <c r="L72" s="52"/>
      <c r="M72" s="364"/>
      <c r="N72" s="36"/>
      <c r="O72" s="36"/>
      <c r="P72" s="36"/>
      <c r="Q72" s="36"/>
      <c r="R72" s="17"/>
    </row>
    <row r="73" spans="1:18" ht="12.75" x14ac:dyDescent="0.2">
      <c r="A73" s="53" t="s">
        <v>63</v>
      </c>
      <c r="B73" s="27">
        <v>578.41999999999996</v>
      </c>
      <c r="C73" s="28">
        <v>81.94</v>
      </c>
      <c r="D73" s="28">
        <v>23.03</v>
      </c>
      <c r="E73" s="28">
        <v>0.81</v>
      </c>
      <c r="F73" s="37">
        <v>704.94</v>
      </c>
      <c r="G73" s="27">
        <v>3.65</v>
      </c>
      <c r="H73" s="28">
        <v>5.9</v>
      </c>
      <c r="I73" s="28">
        <v>2.0099999999999998</v>
      </c>
      <c r="J73" s="28">
        <v>0</v>
      </c>
      <c r="K73" s="331">
        <v>13.36</v>
      </c>
      <c r="L73" s="52"/>
      <c r="M73" s="364"/>
      <c r="N73" s="36"/>
      <c r="O73" s="36"/>
      <c r="P73" s="36"/>
      <c r="Q73" s="36"/>
      <c r="R73" s="17"/>
    </row>
    <row r="74" spans="1:18" ht="12.75" x14ac:dyDescent="0.2">
      <c r="A74" s="53" t="s">
        <v>64</v>
      </c>
      <c r="B74" s="27">
        <v>41.16</v>
      </c>
      <c r="C74" s="28">
        <v>2.14</v>
      </c>
      <c r="D74" s="28">
        <v>1.08</v>
      </c>
      <c r="E74" s="28">
        <v>0</v>
      </c>
      <c r="F74" s="37">
        <v>45.36</v>
      </c>
      <c r="G74" s="27">
        <v>2.4700000000000002</v>
      </c>
      <c r="H74" s="28">
        <v>0.14000000000000001</v>
      </c>
      <c r="I74" s="28">
        <v>0.04</v>
      </c>
      <c r="J74" s="28">
        <v>0</v>
      </c>
      <c r="K74" s="331">
        <v>2.69</v>
      </c>
      <c r="L74" s="52"/>
      <c r="M74" s="364"/>
      <c r="N74" s="36"/>
      <c r="O74" s="36"/>
      <c r="P74" s="36"/>
      <c r="Q74" s="36"/>
      <c r="R74" s="17"/>
    </row>
    <row r="75" spans="1:18" ht="12.75" x14ac:dyDescent="0.2">
      <c r="A75" s="53" t="s">
        <v>65</v>
      </c>
      <c r="B75" s="27">
        <v>37.17</v>
      </c>
      <c r="C75" s="28">
        <v>4.4000000000000004</v>
      </c>
      <c r="D75" s="28">
        <v>2.09</v>
      </c>
      <c r="E75" s="28">
        <v>0</v>
      </c>
      <c r="F75" s="37">
        <v>45.54</v>
      </c>
      <c r="G75" s="27">
        <v>0.2</v>
      </c>
      <c r="H75" s="28">
        <v>0.02</v>
      </c>
      <c r="I75" s="28">
        <v>0.01</v>
      </c>
      <c r="J75" s="28">
        <v>0</v>
      </c>
      <c r="K75" s="331">
        <v>0.24</v>
      </c>
      <c r="L75" s="56"/>
      <c r="M75" s="364"/>
      <c r="N75" s="36"/>
      <c r="O75" s="36"/>
      <c r="P75" s="36"/>
      <c r="Q75" s="36"/>
      <c r="R75" s="17"/>
    </row>
    <row r="76" spans="1:18" ht="12.75" x14ac:dyDescent="0.2">
      <c r="A76" s="53" t="s">
        <v>333</v>
      </c>
      <c r="B76" s="27">
        <v>9.85</v>
      </c>
      <c r="C76" s="28">
        <v>0</v>
      </c>
      <c r="D76" s="28">
        <v>0</v>
      </c>
      <c r="E76" s="28">
        <v>0</v>
      </c>
      <c r="F76" s="37">
        <v>9.85</v>
      </c>
      <c r="G76" s="27">
        <v>3.9</v>
      </c>
      <c r="H76" s="28">
        <v>0</v>
      </c>
      <c r="I76" s="28">
        <v>0</v>
      </c>
      <c r="J76" s="28">
        <v>0</v>
      </c>
      <c r="K76" s="331">
        <v>3.9</v>
      </c>
      <c r="L76" s="56"/>
      <c r="M76" s="364"/>
      <c r="N76" s="36"/>
      <c r="O76" s="36"/>
      <c r="P76" s="36"/>
      <c r="Q76" s="36"/>
      <c r="R76" s="17"/>
    </row>
    <row r="77" spans="1:18" ht="12.75" x14ac:dyDescent="0.2">
      <c r="A77" s="53" t="s">
        <v>66</v>
      </c>
      <c r="B77" s="27">
        <v>11.22</v>
      </c>
      <c r="C77" s="28">
        <v>0</v>
      </c>
      <c r="D77" s="28">
        <v>0</v>
      </c>
      <c r="E77" s="28">
        <v>0</v>
      </c>
      <c r="F77" s="37">
        <v>11.22</v>
      </c>
      <c r="G77" s="27">
        <v>0.7</v>
      </c>
      <c r="H77" s="28">
        <v>0</v>
      </c>
      <c r="I77" s="28">
        <v>0</v>
      </c>
      <c r="J77" s="28">
        <v>0</v>
      </c>
      <c r="K77" s="331">
        <v>0.7</v>
      </c>
      <c r="L77" s="56"/>
      <c r="M77" s="364"/>
      <c r="N77" s="36"/>
      <c r="O77" s="36"/>
      <c r="P77" s="36"/>
      <c r="Q77" s="36"/>
      <c r="R77" s="17"/>
    </row>
    <row r="78" spans="1:18" ht="12.75" x14ac:dyDescent="0.2">
      <c r="A78" s="53" t="s">
        <v>67</v>
      </c>
      <c r="B78" s="27">
        <v>12.41</v>
      </c>
      <c r="C78" s="28">
        <v>2.69</v>
      </c>
      <c r="D78" s="28">
        <v>0.55000000000000004</v>
      </c>
      <c r="E78" s="28">
        <v>0</v>
      </c>
      <c r="F78" s="37">
        <v>16.14</v>
      </c>
      <c r="G78" s="27">
        <v>1.67</v>
      </c>
      <c r="H78" s="28">
        <v>0.42</v>
      </c>
      <c r="I78" s="28">
        <v>0.04</v>
      </c>
      <c r="J78" s="28">
        <v>0</v>
      </c>
      <c r="K78" s="331">
        <v>2.17</v>
      </c>
      <c r="L78" s="52"/>
      <c r="M78" s="364"/>
      <c r="N78" s="36"/>
      <c r="O78" s="36"/>
      <c r="P78" s="36"/>
      <c r="Q78" s="36"/>
      <c r="R78" s="17"/>
    </row>
    <row r="79" spans="1:18" ht="12.75" x14ac:dyDescent="0.2">
      <c r="A79" s="53" t="s">
        <v>68</v>
      </c>
      <c r="B79" s="27">
        <v>0.38</v>
      </c>
      <c r="C79" s="28">
        <v>0.03</v>
      </c>
      <c r="D79" s="28">
        <v>0.01</v>
      </c>
      <c r="E79" s="28">
        <v>0</v>
      </c>
      <c r="F79" s="37">
        <v>0.43</v>
      </c>
      <c r="G79" s="27">
        <v>7.0000000000000007E-2</v>
      </c>
      <c r="H79" s="28">
        <v>0</v>
      </c>
      <c r="I79" s="28">
        <v>0</v>
      </c>
      <c r="J79" s="28">
        <v>0</v>
      </c>
      <c r="K79" s="331">
        <v>7.0000000000000007E-2</v>
      </c>
      <c r="L79" s="52"/>
      <c r="M79" s="364"/>
      <c r="N79" s="36"/>
      <c r="O79" s="36"/>
      <c r="P79" s="36"/>
      <c r="Q79" s="36"/>
      <c r="R79" s="17"/>
    </row>
    <row r="80" spans="1:18" ht="12.75" x14ac:dyDescent="0.2">
      <c r="A80" s="53" t="s">
        <v>69</v>
      </c>
      <c r="B80" s="27">
        <v>65.36</v>
      </c>
      <c r="C80" s="28">
        <v>4.7</v>
      </c>
      <c r="D80" s="28">
        <v>1.79</v>
      </c>
      <c r="E80" s="28">
        <v>0</v>
      </c>
      <c r="F80" s="37">
        <v>73.45</v>
      </c>
      <c r="G80" s="27">
        <v>4.3499999999999996</v>
      </c>
      <c r="H80" s="28">
        <v>0.48</v>
      </c>
      <c r="I80" s="28">
        <v>0.2</v>
      </c>
      <c r="J80" s="28">
        <v>0</v>
      </c>
      <c r="K80" s="331">
        <v>5.21</v>
      </c>
      <c r="L80" s="56"/>
      <c r="M80" s="364"/>
      <c r="N80" s="36"/>
      <c r="O80" s="36"/>
      <c r="P80" s="36"/>
      <c r="Q80" s="36"/>
      <c r="R80" s="17"/>
    </row>
    <row r="81" spans="1:18" ht="13.5" x14ac:dyDescent="0.2">
      <c r="A81" s="53" t="s">
        <v>561</v>
      </c>
      <c r="B81" s="27">
        <v>11.33</v>
      </c>
      <c r="C81" s="28">
        <v>0.81</v>
      </c>
      <c r="D81" s="28">
        <v>0.16</v>
      </c>
      <c r="E81" s="28">
        <v>0</v>
      </c>
      <c r="F81" s="37">
        <v>12.45</v>
      </c>
      <c r="G81" s="27">
        <v>11.33</v>
      </c>
      <c r="H81" s="28">
        <v>0.81</v>
      </c>
      <c r="I81" s="28">
        <v>0.16</v>
      </c>
      <c r="J81" s="28">
        <v>0</v>
      </c>
      <c r="K81" s="331">
        <v>12.45</v>
      </c>
      <c r="L81" s="56"/>
      <c r="M81" s="364"/>
      <c r="N81" s="36"/>
      <c r="O81" s="36"/>
      <c r="P81" s="36"/>
      <c r="Q81" s="36"/>
      <c r="R81" s="17"/>
    </row>
    <row r="82" spans="1:18" ht="12.75" x14ac:dyDescent="0.2">
      <c r="A82" s="53" t="s">
        <v>87</v>
      </c>
      <c r="B82" s="27">
        <v>285.7</v>
      </c>
      <c r="C82" s="28">
        <v>1433.21</v>
      </c>
      <c r="D82" s="28">
        <v>23.99</v>
      </c>
      <c r="E82" s="28">
        <v>1.52</v>
      </c>
      <c r="F82" s="37">
        <v>1766.02</v>
      </c>
      <c r="G82" s="27">
        <v>14.11</v>
      </c>
      <c r="H82" s="28">
        <v>784.87</v>
      </c>
      <c r="I82" s="28">
        <v>13.08</v>
      </c>
      <c r="J82" s="28">
        <v>0</v>
      </c>
      <c r="K82" s="331">
        <v>823.82</v>
      </c>
      <c r="L82" s="52"/>
      <c r="M82" s="364"/>
      <c r="N82" s="36"/>
      <c r="O82" s="36"/>
      <c r="P82" s="36"/>
      <c r="Q82" s="36"/>
      <c r="R82" s="17"/>
    </row>
    <row r="83" spans="1:18" ht="12.75" x14ac:dyDescent="0.2">
      <c r="A83" s="53" t="s">
        <v>88</v>
      </c>
      <c r="B83" s="27">
        <v>1.83</v>
      </c>
      <c r="C83" s="28">
        <v>4.53</v>
      </c>
      <c r="D83" s="28">
        <v>0</v>
      </c>
      <c r="E83" s="28">
        <v>0</v>
      </c>
      <c r="F83" s="37">
        <v>6.36</v>
      </c>
      <c r="G83" s="27">
        <v>0.2</v>
      </c>
      <c r="H83" s="28">
        <v>0.91</v>
      </c>
      <c r="I83" s="28">
        <v>0</v>
      </c>
      <c r="J83" s="28">
        <v>0</v>
      </c>
      <c r="K83" s="331">
        <v>1.1100000000000001</v>
      </c>
      <c r="L83" s="52"/>
      <c r="M83" s="364"/>
      <c r="N83" s="36"/>
      <c r="O83" s="36"/>
      <c r="P83" s="36"/>
      <c r="Q83" s="36"/>
      <c r="R83" s="17"/>
    </row>
    <row r="84" spans="1:18" ht="12.75" x14ac:dyDescent="0.2">
      <c r="A84" s="53" t="s">
        <v>70</v>
      </c>
      <c r="B84" s="27">
        <v>3.36</v>
      </c>
      <c r="C84" s="28">
        <v>19.21</v>
      </c>
      <c r="D84" s="28">
        <v>0.19</v>
      </c>
      <c r="E84" s="28">
        <v>0</v>
      </c>
      <c r="F84" s="37">
        <v>22.93</v>
      </c>
      <c r="G84" s="27">
        <v>0.03</v>
      </c>
      <c r="H84" s="28">
        <v>0.25</v>
      </c>
      <c r="I84" s="28">
        <v>0</v>
      </c>
      <c r="J84" s="28">
        <v>0</v>
      </c>
      <c r="K84" s="331">
        <v>0.27</v>
      </c>
      <c r="L84" s="52"/>
      <c r="M84" s="364"/>
      <c r="N84" s="36"/>
      <c r="O84" s="36"/>
      <c r="P84" s="36"/>
      <c r="Q84" s="36"/>
      <c r="R84" s="17"/>
    </row>
    <row r="85" spans="1:18" ht="12.75" x14ac:dyDescent="0.2">
      <c r="A85" s="53" t="s">
        <v>71</v>
      </c>
      <c r="B85" s="27">
        <v>34.79</v>
      </c>
      <c r="C85" s="28">
        <v>43.33</v>
      </c>
      <c r="D85" s="28">
        <v>8.41</v>
      </c>
      <c r="E85" s="28">
        <v>0</v>
      </c>
      <c r="F85" s="37">
        <v>94.1</v>
      </c>
      <c r="G85" s="27">
        <v>5.64</v>
      </c>
      <c r="H85" s="28">
        <v>31.38</v>
      </c>
      <c r="I85" s="28">
        <v>6.28</v>
      </c>
      <c r="J85" s="28">
        <v>0</v>
      </c>
      <c r="K85" s="331">
        <v>48.95</v>
      </c>
      <c r="L85" s="52"/>
      <c r="M85" s="364"/>
      <c r="N85" s="36"/>
      <c r="O85" s="36"/>
      <c r="P85" s="36"/>
      <c r="Q85" s="36"/>
      <c r="R85" s="17"/>
    </row>
    <row r="86" spans="1:18" ht="12.75" x14ac:dyDescent="0.2">
      <c r="A86" s="53" t="s">
        <v>72</v>
      </c>
      <c r="B86" s="27">
        <v>82.92</v>
      </c>
      <c r="C86" s="28">
        <v>3.85</v>
      </c>
      <c r="D86" s="28">
        <v>3.05</v>
      </c>
      <c r="E86" s="28">
        <v>0</v>
      </c>
      <c r="F86" s="37">
        <v>92.57</v>
      </c>
      <c r="G86" s="27">
        <v>7.51</v>
      </c>
      <c r="H86" s="28">
        <v>0</v>
      </c>
      <c r="I86" s="28">
        <v>0.11</v>
      </c>
      <c r="J86" s="28">
        <v>0</v>
      </c>
      <c r="K86" s="331">
        <v>7.73</v>
      </c>
      <c r="L86" s="52"/>
      <c r="M86" s="364"/>
      <c r="N86" s="36"/>
      <c r="O86" s="36"/>
      <c r="P86" s="36"/>
      <c r="Q86" s="36"/>
      <c r="R86" s="17"/>
    </row>
    <row r="87" spans="1:18" ht="12.75" x14ac:dyDescent="0.2">
      <c r="A87" s="53" t="s">
        <v>73</v>
      </c>
      <c r="B87" s="27">
        <v>8.99</v>
      </c>
      <c r="C87" s="28">
        <v>0.3</v>
      </c>
      <c r="D87" s="28">
        <v>0.04</v>
      </c>
      <c r="E87" s="28">
        <v>0</v>
      </c>
      <c r="F87" s="37">
        <v>9.36</v>
      </c>
      <c r="G87" s="27">
        <v>2</v>
      </c>
      <c r="H87" s="28">
        <v>0</v>
      </c>
      <c r="I87" s="28">
        <v>0</v>
      </c>
      <c r="J87" s="28">
        <v>0</v>
      </c>
      <c r="K87" s="331">
        <v>2</v>
      </c>
      <c r="L87" s="52"/>
      <c r="M87" s="364"/>
      <c r="N87" s="36"/>
      <c r="O87" s="36"/>
      <c r="P87" s="36"/>
      <c r="Q87" s="36"/>
      <c r="R87" s="17"/>
    </row>
    <row r="88" spans="1:18" ht="13.5" x14ac:dyDescent="0.2">
      <c r="A88" s="53" t="s">
        <v>472</v>
      </c>
      <c r="B88" s="27">
        <v>1.68</v>
      </c>
      <c r="C88" s="28">
        <v>1.88</v>
      </c>
      <c r="D88" s="28">
        <v>0.54</v>
      </c>
      <c r="E88" s="28">
        <v>0</v>
      </c>
      <c r="F88" s="37">
        <v>4.59</v>
      </c>
      <c r="G88" s="27">
        <v>1.68</v>
      </c>
      <c r="H88" s="28">
        <v>1.88</v>
      </c>
      <c r="I88" s="28">
        <v>0.54</v>
      </c>
      <c r="J88" s="28">
        <v>0</v>
      </c>
      <c r="K88" s="331">
        <v>4.59</v>
      </c>
      <c r="L88" s="52"/>
      <c r="M88" s="364"/>
      <c r="N88" s="36"/>
      <c r="O88" s="36"/>
      <c r="P88" s="36"/>
      <c r="Q88" s="36"/>
      <c r="R88" s="17"/>
    </row>
    <row r="89" spans="1:18" ht="12.75" x14ac:dyDescent="0.2">
      <c r="A89" s="53" t="s">
        <v>74</v>
      </c>
      <c r="B89" s="27">
        <v>2.58</v>
      </c>
      <c r="C89" s="28">
        <v>2.6</v>
      </c>
      <c r="D89" s="28">
        <v>0</v>
      </c>
      <c r="E89" s="28">
        <v>0</v>
      </c>
      <c r="F89" s="37">
        <v>5.18</v>
      </c>
      <c r="G89" s="27">
        <v>0.38</v>
      </c>
      <c r="H89" s="28">
        <v>0.53</v>
      </c>
      <c r="I89" s="28">
        <v>0</v>
      </c>
      <c r="J89" s="28">
        <v>0</v>
      </c>
      <c r="K89" s="331">
        <v>0.91</v>
      </c>
      <c r="L89" s="52"/>
      <c r="M89" s="364"/>
      <c r="N89" s="36"/>
      <c r="O89" s="36"/>
      <c r="P89" s="36"/>
      <c r="Q89" s="36"/>
      <c r="R89" s="17"/>
    </row>
    <row r="90" spans="1:18" ht="12.75" x14ac:dyDescent="0.2">
      <c r="A90" s="53" t="s">
        <v>297</v>
      </c>
      <c r="B90" s="27">
        <v>1.82</v>
      </c>
      <c r="C90" s="28">
        <v>13.72</v>
      </c>
      <c r="D90" s="28">
        <v>0.12</v>
      </c>
      <c r="E90" s="28">
        <v>0</v>
      </c>
      <c r="F90" s="37">
        <v>15.76</v>
      </c>
      <c r="G90" s="27">
        <v>0.48</v>
      </c>
      <c r="H90" s="28">
        <v>4.4400000000000004</v>
      </c>
      <c r="I90" s="28">
        <v>0.04</v>
      </c>
      <c r="J90" s="28">
        <v>0</v>
      </c>
      <c r="K90" s="331">
        <v>4.9800000000000004</v>
      </c>
      <c r="L90" s="52"/>
      <c r="M90" s="364"/>
      <c r="N90" s="36"/>
      <c r="O90" s="36"/>
      <c r="P90" s="36"/>
      <c r="Q90" s="36"/>
      <c r="R90" s="17"/>
    </row>
    <row r="91" spans="1:18" ht="12.75" x14ac:dyDescent="0.2">
      <c r="A91" s="53" t="s">
        <v>75</v>
      </c>
      <c r="B91" s="27">
        <v>157.09</v>
      </c>
      <c r="C91" s="28">
        <v>29.65</v>
      </c>
      <c r="D91" s="28">
        <v>5.52</v>
      </c>
      <c r="E91" s="28">
        <v>0</v>
      </c>
      <c r="F91" s="37">
        <v>197.23</v>
      </c>
      <c r="G91" s="27">
        <v>41.37</v>
      </c>
      <c r="H91" s="28">
        <v>7.05</v>
      </c>
      <c r="I91" s="28">
        <v>0.93</v>
      </c>
      <c r="J91" s="28">
        <v>0</v>
      </c>
      <c r="K91" s="331">
        <v>50.18</v>
      </c>
      <c r="L91" s="52"/>
      <c r="M91" s="364"/>
      <c r="N91" s="36"/>
      <c r="O91" s="36"/>
      <c r="P91" s="36"/>
      <c r="Q91" s="36"/>
      <c r="R91" s="17"/>
    </row>
    <row r="92" spans="1:18" ht="12.75" x14ac:dyDescent="0.2">
      <c r="A92" s="53" t="s">
        <v>76</v>
      </c>
      <c r="B92" s="27">
        <v>9.2899999999999991</v>
      </c>
      <c r="C92" s="28">
        <v>21.97</v>
      </c>
      <c r="D92" s="28">
        <v>7.23</v>
      </c>
      <c r="E92" s="28">
        <v>0</v>
      </c>
      <c r="F92" s="37">
        <v>45</v>
      </c>
      <c r="G92" s="27">
        <v>2.62</v>
      </c>
      <c r="H92" s="28">
        <v>11.07</v>
      </c>
      <c r="I92" s="28">
        <v>3.93</v>
      </c>
      <c r="J92" s="28">
        <v>0</v>
      </c>
      <c r="K92" s="331">
        <v>21.16</v>
      </c>
      <c r="L92" s="52"/>
      <c r="M92" s="364"/>
      <c r="N92" s="36"/>
      <c r="O92" s="36"/>
      <c r="P92" s="36"/>
      <c r="Q92" s="36"/>
      <c r="R92" s="17"/>
    </row>
    <row r="93" spans="1:18" ht="12.75" x14ac:dyDescent="0.2">
      <c r="A93" s="53" t="s">
        <v>77</v>
      </c>
      <c r="B93" s="27">
        <v>56.15</v>
      </c>
      <c r="C93" s="28">
        <v>5.83</v>
      </c>
      <c r="D93" s="28">
        <v>1.95</v>
      </c>
      <c r="E93" s="28">
        <v>0</v>
      </c>
      <c r="F93" s="37">
        <v>65.67</v>
      </c>
      <c r="G93" s="27">
        <v>1.36</v>
      </c>
      <c r="H93" s="28">
        <v>0.81</v>
      </c>
      <c r="I93" s="28">
        <v>0.23</v>
      </c>
      <c r="J93" s="28">
        <v>0</v>
      </c>
      <c r="K93" s="331">
        <v>2.62</v>
      </c>
      <c r="L93" s="52"/>
      <c r="M93" s="364"/>
      <c r="N93" s="36"/>
      <c r="O93" s="36"/>
      <c r="P93" s="36"/>
      <c r="Q93" s="364"/>
      <c r="R93" s="17"/>
    </row>
    <row r="94" spans="1:18" ht="12.75" x14ac:dyDescent="0.2">
      <c r="A94" s="53" t="s">
        <v>78</v>
      </c>
      <c r="B94" s="27">
        <v>72.86</v>
      </c>
      <c r="C94" s="28">
        <v>1.7</v>
      </c>
      <c r="D94" s="28">
        <v>1.39</v>
      </c>
      <c r="E94" s="28">
        <v>0</v>
      </c>
      <c r="F94" s="37">
        <v>77.209999999999994</v>
      </c>
      <c r="G94" s="27">
        <v>10.25</v>
      </c>
      <c r="H94" s="28">
        <v>0.01</v>
      </c>
      <c r="I94" s="28">
        <v>0.02</v>
      </c>
      <c r="J94" s="28">
        <v>0</v>
      </c>
      <c r="K94" s="331">
        <v>10.3</v>
      </c>
      <c r="L94" s="52"/>
      <c r="M94" s="364"/>
      <c r="N94" s="36"/>
      <c r="O94" s="36"/>
      <c r="P94" s="36"/>
      <c r="Q94" s="36"/>
      <c r="R94" s="17"/>
    </row>
    <row r="95" spans="1:18" ht="12.75" x14ac:dyDescent="0.2">
      <c r="A95" s="53" t="s">
        <v>79</v>
      </c>
      <c r="B95" s="27">
        <v>14.97</v>
      </c>
      <c r="C95" s="28">
        <v>0</v>
      </c>
      <c r="D95" s="28">
        <v>0</v>
      </c>
      <c r="E95" s="28">
        <v>0</v>
      </c>
      <c r="F95" s="37">
        <v>14.97</v>
      </c>
      <c r="G95" s="27">
        <v>2.39</v>
      </c>
      <c r="H95" s="28">
        <v>0</v>
      </c>
      <c r="I95" s="28">
        <v>0</v>
      </c>
      <c r="J95" s="28">
        <v>0</v>
      </c>
      <c r="K95" s="331">
        <v>2.39</v>
      </c>
      <c r="L95" s="52"/>
      <c r="M95" s="364"/>
      <c r="N95" s="36"/>
      <c r="O95" s="36"/>
      <c r="P95" s="36"/>
      <c r="Q95" s="36"/>
      <c r="R95" s="17"/>
    </row>
    <row r="96" spans="1:18" ht="12.75" x14ac:dyDescent="0.2">
      <c r="A96" s="53" t="s">
        <v>80</v>
      </c>
      <c r="B96" s="27">
        <v>40.93</v>
      </c>
      <c r="C96" s="28">
        <v>59.1</v>
      </c>
      <c r="D96" s="28">
        <v>7.16</v>
      </c>
      <c r="E96" s="28">
        <v>0</v>
      </c>
      <c r="F96" s="37">
        <v>113.64</v>
      </c>
      <c r="G96" s="27">
        <v>7.28</v>
      </c>
      <c r="H96" s="28">
        <v>39.72</v>
      </c>
      <c r="I96" s="28">
        <v>4.87</v>
      </c>
      <c r="J96" s="28">
        <v>0</v>
      </c>
      <c r="K96" s="331">
        <v>56.25</v>
      </c>
      <c r="L96" s="52"/>
      <c r="M96" s="364"/>
      <c r="N96" s="36"/>
      <c r="O96" s="36"/>
      <c r="P96" s="36"/>
      <c r="Q96" s="36"/>
      <c r="R96" s="17"/>
    </row>
    <row r="97" spans="1:18" ht="12.75" x14ac:dyDescent="0.2">
      <c r="A97" s="53" t="s">
        <v>304</v>
      </c>
      <c r="B97" s="27">
        <v>2.71</v>
      </c>
      <c r="C97" s="28">
        <v>5.85</v>
      </c>
      <c r="D97" s="28">
        <v>0.83</v>
      </c>
      <c r="E97" s="28">
        <v>0</v>
      </c>
      <c r="F97" s="37">
        <v>10.14</v>
      </c>
      <c r="G97" s="27">
        <v>0.27</v>
      </c>
      <c r="H97" s="28">
        <v>1.63</v>
      </c>
      <c r="I97" s="28">
        <v>0.24</v>
      </c>
      <c r="J97" s="28">
        <v>0</v>
      </c>
      <c r="K97" s="331">
        <v>2.35</v>
      </c>
      <c r="L97" s="52"/>
      <c r="M97" s="364"/>
      <c r="N97" s="36"/>
      <c r="O97" s="36"/>
      <c r="P97" s="36"/>
      <c r="Q97" s="36"/>
      <c r="R97" s="17"/>
    </row>
    <row r="98" spans="1:18" ht="12.75" x14ac:dyDescent="0.2">
      <c r="A98" s="53" t="s">
        <v>81</v>
      </c>
      <c r="B98" s="27">
        <v>12.77</v>
      </c>
      <c r="C98" s="28">
        <v>1.66</v>
      </c>
      <c r="D98" s="28">
        <v>0</v>
      </c>
      <c r="E98" s="28">
        <v>0</v>
      </c>
      <c r="F98" s="37">
        <v>14.43</v>
      </c>
      <c r="G98" s="27">
        <v>2.58</v>
      </c>
      <c r="H98" s="28">
        <v>0.52</v>
      </c>
      <c r="I98" s="28">
        <v>0</v>
      </c>
      <c r="J98" s="28">
        <v>0</v>
      </c>
      <c r="K98" s="331">
        <v>3.1</v>
      </c>
      <c r="L98" s="52"/>
      <c r="M98" s="364"/>
      <c r="N98" s="36"/>
      <c r="O98" s="36"/>
      <c r="P98" s="36"/>
      <c r="Q98" s="36"/>
      <c r="R98" s="17"/>
    </row>
    <row r="99" spans="1:18" ht="12.75" x14ac:dyDescent="0.2">
      <c r="A99" s="53" t="s">
        <v>82</v>
      </c>
      <c r="B99" s="27">
        <v>18.07</v>
      </c>
      <c r="C99" s="28">
        <v>0</v>
      </c>
      <c r="D99" s="28">
        <v>0</v>
      </c>
      <c r="E99" s="28">
        <v>0</v>
      </c>
      <c r="F99" s="37">
        <v>18.07</v>
      </c>
      <c r="G99" s="27">
        <v>10.17</v>
      </c>
      <c r="H99" s="28">
        <v>0</v>
      </c>
      <c r="I99" s="28">
        <v>0</v>
      </c>
      <c r="J99" s="28">
        <v>0</v>
      </c>
      <c r="K99" s="331">
        <v>10.17</v>
      </c>
      <c r="L99" s="52"/>
      <c r="M99" s="364"/>
      <c r="N99" s="36"/>
      <c r="O99" s="36"/>
      <c r="P99" s="36"/>
      <c r="Q99" s="36"/>
      <c r="R99" s="17"/>
    </row>
    <row r="100" spans="1:18" ht="13.5" x14ac:dyDescent="0.2">
      <c r="A100" s="53" t="s">
        <v>720</v>
      </c>
      <c r="B100" s="27">
        <v>6.77</v>
      </c>
      <c r="C100" s="28">
        <v>34.53</v>
      </c>
      <c r="D100" s="28">
        <v>3.86</v>
      </c>
      <c r="E100" s="28">
        <v>0</v>
      </c>
      <c r="F100" s="37">
        <v>48.64</v>
      </c>
      <c r="G100" s="27">
        <v>5.75</v>
      </c>
      <c r="H100" s="28">
        <v>30.1</v>
      </c>
      <c r="I100" s="28">
        <v>3.36</v>
      </c>
      <c r="J100" s="28">
        <v>0</v>
      </c>
      <c r="K100" s="331">
        <v>42.23</v>
      </c>
      <c r="L100" s="52"/>
      <c r="M100" s="364"/>
      <c r="N100" s="36"/>
      <c r="O100" s="36"/>
      <c r="P100" s="36"/>
      <c r="Q100" s="36"/>
      <c r="R100" s="17"/>
    </row>
    <row r="101" spans="1:18" ht="12.75" x14ac:dyDescent="0.2">
      <c r="A101" s="57" t="s">
        <v>83</v>
      </c>
      <c r="B101" s="58">
        <v>105.06</v>
      </c>
      <c r="C101" s="59">
        <v>221.15</v>
      </c>
      <c r="D101" s="59">
        <v>41.32</v>
      </c>
      <c r="E101" s="59">
        <v>17.11</v>
      </c>
      <c r="F101" s="60">
        <v>421.83</v>
      </c>
      <c r="G101" s="58">
        <v>7.31</v>
      </c>
      <c r="H101" s="59">
        <v>40.06</v>
      </c>
      <c r="I101" s="59">
        <v>7.87</v>
      </c>
      <c r="J101" s="59">
        <v>0</v>
      </c>
      <c r="K101" s="332">
        <v>62.33</v>
      </c>
      <c r="L101" s="52"/>
      <c r="M101" s="364"/>
      <c r="N101" s="36"/>
      <c r="O101" s="36"/>
      <c r="P101" s="36"/>
      <c r="Q101" s="36"/>
      <c r="R101" s="17"/>
    </row>
    <row r="102" spans="1:18" s="66" customFormat="1" ht="13.5" thickBot="1" x14ac:dyDescent="0.25">
      <c r="A102" s="61" t="s">
        <v>89</v>
      </c>
      <c r="B102" s="62">
        <f t="shared" ref="B102:K102" si="0">SUM(B5:B101)</f>
        <v>5381.5900000000011</v>
      </c>
      <c r="C102" s="63">
        <f t="shared" si="0"/>
        <v>3813.4700000000003</v>
      </c>
      <c r="D102" s="63">
        <f t="shared" si="0"/>
        <v>304.18</v>
      </c>
      <c r="E102" s="63">
        <f t="shared" si="0"/>
        <v>135.53</v>
      </c>
      <c r="F102" s="64">
        <f t="shared" si="0"/>
        <v>9908.489999999998</v>
      </c>
      <c r="G102" s="62">
        <f t="shared" si="0"/>
        <v>1176.4044999999999</v>
      </c>
      <c r="H102" s="63">
        <f t="shared" si="0"/>
        <v>1621.47</v>
      </c>
      <c r="I102" s="63">
        <f t="shared" si="0"/>
        <v>92.26</v>
      </c>
      <c r="J102" s="63">
        <f t="shared" si="0"/>
        <v>21.95</v>
      </c>
      <c r="K102" s="64">
        <f t="shared" si="0"/>
        <v>2994.9944999999993</v>
      </c>
      <c r="L102" s="65"/>
      <c r="M102" s="36"/>
      <c r="N102" s="36"/>
      <c r="O102" s="36"/>
      <c r="P102" s="36"/>
      <c r="Q102" s="36"/>
      <c r="R102" s="17"/>
    </row>
    <row r="103" spans="1:18" ht="12.75" x14ac:dyDescent="0.2">
      <c r="B103" s="36"/>
      <c r="C103" s="36"/>
      <c r="D103" s="36"/>
      <c r="E103" s="36"/>
      <c r="F103" s="36"/>
      <c r="G103" s="52"/>
      <c r="H103" s="52"/>
      <c r="I103" s="52"/>
      <c r="J103" s="52"/>
      <c r="K103" s="52"/>
      <c r="M103" s="17"/>
      <c r="N103" s="36"/>
      <c r="O103" s="36"/>
      <c r="P103" s="36"/>
      <c r="Q103" s="36"/>
      <c r="R103" s="17"/>
    </row>
    <row r="104" spans="1:18" ht="12.75" x14ac:dyDescent="0.2">
      <c r="A104" s="44" t="s">
        <v>759</v>
      </c>
      <c r="B104" s="67"/>
      <c r="C104" s="67"/>
      <c r="D104" s="67"/>
      <c r="E104" s="67"/>
      <c r="F104" s="67"/>
      <c r="G104" s="52"/>
      <c r="H104" s="52"/>
      <c r="I104" s="52"/>
      <c r="J104" s="52"/>
      <c r="K104" s="52"/>
      <c r="M104" s="17"/>
      <c r="N104" s="36"/>
      <c r="O104" s="36"/>
      <c r="P104" s="36"/>
      <c r="Q104" s="36"/>
      <c r="R104" s="17"/>
    </row>
    <row r="105" spans="1:18" ht="13.5" x14ac:dyDescent="0.2">
      <c r="A105" s="44" t="s">
        <v>92</v>
      </c>
      <c r="B105" s="67"/>
      <c r="C105" s="67"/>
      <c r="D105" s="67"/>
      <c r="E105" s="67"/>
      <c r="F105" s="67"/>
      <c r="G105" s="68"/>
      <c r="H105" s="68"/>
      <c r="I105" s="68"/>
      <c r="J105" s="68"/>
      <c r="K105" s="67"/>
      <c r="M105" s="17"/>
      <c r="N105" s="17"/>
      <c r="O105" s="17"/>
      <c r="P105" s="17"/>
      <c r="Q105" s="36"/>
      <c r="R105" s="17"/>
    </row>
    <row r="106" spans="1:18" ht="12.75" x14ac:dyDescent="0.2">
      <c r="A106" s="44" t="s">
        <v>587</v>
      </c>
      <c r="B106" s="67"/>
      <c r="C106" s="67"/>
      <c r="D106" s="67"/>
      <c r="E106" s="67"/>
      <c r="F106" s="67"/>
      <c r="G106" s="68"/>
      <c r="H106" s="68"/>
      <c r="I106" s="68"/>
      <c r="J106" s="68"/>
      <c r="K106" s="68"/>
      <c r="M106" s="17"/>
      <c r="N106" s="36"/>
      <c r="O106" s="36"/>
      <c r="P106" s="36"/>
      <c r="Q106" s="36"/>
      <c r="R106" s="17"/>
    </row>
    <row r="107" spans="1:18" ht="12.75" x14ac:dyDescent="0.2">
      <c r="A107" s="44" t="s">
        <v>768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M107" s="17"/>
      <c r="N107" s="36"/>
      <c r="O107" s="36"/>
      <c r="P107" s="36"/>
      <c r="Q107" s="36"/>
      <c r="R107" s="17"/>
    </row>
    <row r="108" spans="1:18" ht="12.75" x14ac:dyDescent="0.2">
      <c r="E108" s="67"/>
      <c r="F108" s="67"/>
      <c r="G108" s="67"/>
      <c r="H108" s="67"/>
      <c r="I108" s="67"/>
      <c r="J108" s="67"/>
      <c r="K108" s="67"/>
      <c r="M108" s="17"/>
      <c r="N108" s="36"/>
      <c r="O108" s="36"/>
      <c r="P108" s="36"/>
      <c r="Q108" s="36"/>
      <c r="R108" s="17"/>
    </row>
    <row r="109" spans="1:18" x14ac:dyDescent="0.2">
      <c r="A109" s="292" t="s">
        <v>748</v>
      </c>
      <c r="B109" s="292"/>
      <c r="C109" s="292"/>
      <c r="D109" s="292"/>
      <c r="E109" s="292"/>
      <c r="F109" s="292"/>
    </row>
    <row r="110" spans="1:18" x14ac:dyDescent="0.2">
      <c r="A110" s="292" t="s">
        <v>293</v>
      </c>
      <c r="B110" s="292"/>
      <c r="C110" s="292"/>
      <c r="D110" s="292"/>
      <c r="E110" s="292"/>
      <c r="F110" s="292"/>
    </row>
    <row r="111" spans="1:18" x14ac:dyDescent="0.2">
      <c r="A111" s="292" t="s">
        <v>588</v>
      </c>
      <c r="B111" s="292"/>
      <c r="C111" s="292"/>
      <c r="D111" s="292"/>
      <c r="E111" s="292"/>
      <c r="F111" s="292"/>
    </row>
    <row r="112" spans="1:18" x14ac:dyDescent="0.2">
      <c r="A112" s="292" t="s">
        <v>757</v>
      </c>
      <c r="B112" s="292"/>
      <c r="C112" s="292"/>
      <c r="D112" s="292"/>
      <c r="E112" s="292"/>
      <c r="F112" s="292"/>
    </row>
    <row r="113" spans="1:14" x14ac:dyDescent="0.2">
      <c r="A113" s="292"/>
      <c r="B113" s="292"/>
      <c r="C113" s="292"/>
      <c r="D113" s="292"/>
      <c r="E113" s="292"/>
      <c r="F113" s="292"/>
    </row>
    <row r="114" spans="1:14" x14ac:dyDescent="0.2">
      <c r="A114" s="292"/>
      <c r="B114" s="292"/>
      <c r="C114" s="292"/>
      <c r="D114" s="292"/>
      <c r="E114" s="292"/>
      <c r="F114" s="292"/>
    </row>
    <row r="121" spans="1:14" x14ac:dyDescent="0.2">
      <c r="N121" s="353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C3EB-BF5D-4A3E-A262-6E33CFF96AC8}">
  <dimension ref="A1:H15"/>
  <sheetViews>
    <sheetView workbookViewId="0">
      <selection activeCell="A10" sqref="A10"/>
    </sheetView>
  </sheetViews>
  <sheetFormatPr baseColWidth="10" defaultColWidth="11.42578125" defaultRowHeight="12.75" x14ac:dyDescent="0.2"/>
  <cols>
    <col min="1" max="1" width="27.140625" style="17" customWidth="1"/>
    <col min="2" max="16384" width="11.42578125" style="17"/>
  </cols>
  <sheetData>
    <row r="1" spans="1:8" ht="83.25" customHeight="1" thickBot="1" x14ac:dyDescent="0.25">
      <c r="A1" s="524" t="s">
        <v>714</v>
      </c>
      <c r="B1" s="524"/>
      <c r="C1" s="524"/>
      <c r="D1" s="524"/>
      <c r="E1" s="524"/>
    </row>
    <row r="2" spans="1:8" ht="39" x14ac:dyDescent="0.2">
      <c r="A2" s="242" t="s">
        <v>474</v>
      </c>
      <c r="B2" s="238" t="s">
        <v>140</v>
      </c>
      <c r="C2" s="238" t="s">
        <v>141</v>
      </c>
      <c r="D2" s="238" t="s">
        <v>749</v>
      </c>
      <c r="E2" s="238" t="s">
        <v>142</v>
      </c>
      <c r="F2" s="238" t="s">
        <v>475</v>
      </c>
      <c r="G2" s="239" t="s">
        <v>368</v>
      </c>
    </row>
    <row r="3" spans="1:8" ht="24" x14ac:dyDescent="0.25">
      <c r="A3" s="243" t="s">
        <v>476</v>
      </c>
      <c r="B3" s="395" t="s">
        <v>143</v>
      </c>
      <c r="C3" s="240" t="s">
        <v>144</v>
      </c>
      <c r="D3" s="394" t="s">
        <v>145</v>
      </c>
      <c r="E3" s="240" t="s">
        <v>143</v>
      </c>
      <c r="F3" s="396" t="s">
        <v>143</v>
      </c>
      <c r="G3" s="241"/>
      <c r="H3" s="397"/>
    </row>
    <row r="4" spans="1:8" ht="17.25" x14ac:dyDescent="0.25">
      <c r="A4" s="474" t="s">
        <v>752</v>
      </c>
      <c r="B4" s="475">
        <v>0.32</v>
      </c>
      <c r="C4" s="476">
        <v>0.02</v>
      </c>
      <c r="D4" s="476">
        <v>0</v>
      </c>
      <c r="E4" s="476">
        <v>0</v>
      </c>
      <c r="F4" s="477">
        <v>0.33</v>
      </c>
      <c r="G4" s="478">
        <v>2018</v>
      </c>
    </row>
    <row r="5" spans="1:8" ht="13.5" thickBot="1" x14ac:dyDescent="0.25">
      <c r="A5" s="399" t="s">
        <v>90</v>
      </c>
      <c r="B5" s="400">
        <f>SUM(B4:B4)</f>
        <v>0.32</v>
      </c>
      <c r="C5" s="401">
        <f>SUM(C4:C4)</f>
        <v>0.02</v>
      </c>
      <c r="D5" s="63">
        <f>SUM(D4:D4)</f>
        <v>0</v>
      </c>
      <c r="E5" s="401">
        <f>SUM(E4:E4)</f>
        <v>0</v>
      </c>
      <c r="F5" s="63">
        <f>SUM(F4:F4)</f>
        <v>0.33</v>
      </c>
      <c r="G5" s="473"/>
    </row>
    <row r="6" spans="1:8" x14ac:dyDescent="0.2">
      <c r="A6" s="402"/>
      <c r="B6" s="72"/>
      <c r="C6" s="72"/>
      <c r="D6" s="72"/>
      <c r="E6" s="72"/>
      <c r="F6" s="72"/>
      <c r="G6" s="44"/>
    </row>
    <row r="7" spans="1:8" x14ac:dyDescent="0.2">
      <c r="A7" s="402" t="s">
        <v>746</v>
      </c>
      <c r="B7" s="72"/>
      <c r="C7" s="72"/>
      <c r="D7" s="72"/>
      <c r="E7" s="72"/>
      <c r="F7" s="72"/>
      <c r="G7" s="44"/>
    </row>
    <row r="8" spans="1:8" ht="13.5" x14ac:dyDescent="0.2">
      <c r="A8" s="76" t="s">
        <v>370</v>
      </c>
      <c r="B8" s="76"/>
      <c r="C8" s="76"/>
      <c r="D8" s="76"/>
      <c r="E8" s="16"/>
      <c r="F8" s="16"/>
      <c r="G8" s="16"/>
      <c r="H8" s="16"/>
    </row>
    <row r="9" spans="1:8" x14ac:dyDescent="0.2">
      <c r="A9" s="76" t="s">
        <v>750</v>
      </c>
      <c r="B9" s="76"/>
      <c r="C9" s="76"/>
      <c r="D9" s="76"/>
      <c r="E9" s="16"/>
      <c r="F9" s="16"/>
      <c r="G9" s="16"/>
      <c r="H9" s="16"/>
    </row>
    <row r="10" spans="1:8" x14ac:dyDescent="0.2">
      <c r="A10" s="76" t="s">
        <v>751</v>
      </c>
      <c r="B10" s="76"/>
      <c r="C10" s="76"/>
      <c r="D10" s="76"/>
      <c r="E10" s="16"/>
      <c r="F10" s="16"/>
      <c r="G10" s="16"/>
      <c r="H10" s="16"/>
    </row>
    <row r="12" spans="1:8" x14ac:dyDescent="0.2">
      <c r="A12" s="314" t="s">
        <v>748</v>
      </c>
      <c r="B12" s="76"/>
      <c r="C12" s="76"/>
      <c r="D12" s="76"/>
      <c r="E12" s="76"/>
      <c r="F12" s="76"/>
      <c r="G12" s="76"/>
    </row>
    <row r="13" spans="1:8" ht="13.5" x14ac:dyDescent="0.2">
      <c r="A13" s="314" t="s">
        <v>366</v>
      </c>
      <c r="B13" s="314"/>
      <c r="C13" s="314"/>
      <c r="D13" s="314"/>
      <c r="E13" s="314"/>
      <c r="F13" s="314"/>
      <c r="G13" s="314"/>
      <c r="H13" s="290"/>
    </row>
    <row r="14" spans="1:8" ht="12.75" customHeight="1" x14ac:dyDescent="0.2">
      <c r="A14" s="314" t="s">
        <v>367</v>
      </c>
      <c r="B14" s="314"/>
      <c r="C14" s="314"/>
      <c r="D14" s="314"/>
      <c r="E14" s="314"/>
      <c r="F14" s="314"/>
      <c r="G14" s="314"/>
      <c r="H14" s="290"/>
    </row>
    <row r="15" spans="1:8" x14ac:dyDescent="0.2">
      <c r="A15" s="314" t="s">
        <v>753</v>
      </c>
      <c r="B15" s="76"/>
      <c r="C15" s="76"/>
      <c r="D15" s="76"/>
      <c r="E15" s="76"/>
      <c r="F15" s="76"/>
      <c r="G15" s="7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8"/>
  <sheetViews>
    <sheetView workbookViewId="0">
      <selection activeCell="A17" sqref="A17"/>
    </sheetView>
  </sheetViews>
  <sheetFormatPr baseColWidth="10" defaultColWidth="11.42578125" defaultRowHeight="12.75" x14ac:dyDescent="0.2"/>
  <cols>
    <col min="1" max="1" width="27.140625" style="17" customWidth="1"/>
    <col min="2" max="16384" width="11.42578125" style="17"/>
  </cols>
  <sheetData>
    <row r="1" spans="1:8" ht="83.25" customHeight="1" thickBot="1" x14ac:dyDescent="0.25">
      <c r="A1" s="524" t="s">
        <v>674</v>
      </c>
      <c r="B1" s="524"/>
      <c r="C1" s="524"/>
      <c r="D1" s="524"/>
      <c r="E1" s="524"/>
    </row>
    <row r="2" spans="1:8" ht="39" x14ac:dyDescent="0.2">
      <c r="A2" s="242" t="s">
        <v>474</v>
      </c>
      <c r="B2" s="238" t="s">
        <v>140</v>
      </c>
      <c r="C2" s="238" t="s">
        <v>141</v>
      </c>
      <c r="D2" s="238" t="s">
        <v>147</v>
      </c>
      <c r="E2" s="238" t="s">
        <v>142</v>
      </c>
      <c r="F2" s="238" t="s">
        <v>475</v>
      </c>
      <c r="G2" s="239" t="s">
        <v>368</v>
      </c>
    </row>
    <row r="3" spans="1:8" ht="24" x14ac:dyDescent="0.25">
      <c r="A3" s="243" t="s">
        <v>476</v>
      </c>
      <c r="B3" s="395" t="s">
        <v>143</v>
      </c>
      <c r="C3" s="240" t="s">
        <v>144</v>
      </c>
      <c r="D3" s="394" t="s">
        <v>145</v>
      </c>
      <c r="E3" s="240" t="s">
        <v>143</v>
      </c>
      <c r="F3" s="396" t="s">
        <v>143</v>
      </c>
      <c r="G3" s="241"/>
      <c r="H3" s="397"/>
    </row>
    <row r="4" spans="1:8" ht="17.25" x14ac:dyDescent="0.25">
      <c r="A4" s="456" t="s">
        <v>752</v>
      </c>
      <c r="B4" s="27">
        <v>0.54</v>
      </c>
      <c r="C4" s="28">
        <v>0.03</v>
      </c>
      <c r="D4" s="28">
        <v>0</v>
      </c>
      <c r="E4" s="28">
        <v>0</v>
      </c>
      <c r="F4" s="37">
        <v>0.56999999999999995</v>
      </c>
      <c r="G4" s="42">
        <v>2018</v>
      </c>
    </row>
    <row r="5" spans="1:8" ht="17.25" x14ac:dyDescent="0.25">
      <c r="A5" s="479" t="s">
        <v>754</v>
      </c>
      <c r="B5" s="58">
        <v>0.06</v>
      </c>
      <c r="C5" s="59">
        <v>0.12</v>
      </c>
      <c r="D5" s="59">
        <v>0</v>
      </c>
      <c r="E5" s="59">
        <v>0</v>
      </c>
      <c r="F5" s="60">
        <v>0.18</v>
      </c>
      <c r="G5" s="398">
        <v>1996</v>
      </c>
    </row>
    <row r="6" spans="1:8" ht="13.5" thickBot="1" x14ac:dyDescent="0.25">
      <c r="A6" s="399" t="s">
        <v>90</v>
      </c>
      <c r="B6" s="400">
        <f>SUM(B4:B5)</f>
        <v>0.60000000000000009</v>
      </c>
      <c r="C6" s="401">
        <f>SUM(C4:C5)</f>
        <v>0.15</v>
      </c>
      <c r="D6" s="63">
        <f>SUM(D4:D5)</f>
        <v>0</v>
      </c>
      <c r="E6" s="401">
        <f>SUM(E4:E5)</f>
        <v>0</v>
      </c>
      <c r="F6" s="63">
        <f>SUM(F4:F5)</f>
        <v>0.75</v>
      </c>
      <c r="G6" s="473"/>
    </row>
    <row r="7" spans="1:8" x14ac:dyDescent="0.2">
      <c r="A7" s="402"/>
      <c r="B7" s="72"/>
      <c r="C7" s="72"/>
      <c r="D7" s="72"/>
      <c r="E7" s="72"/>
      <c r="F7" s="72"/>
      <c r="G7" s="44"/>
    </row>
    <row r="8" spans="1:8" x14ac:dyDescent="0.2">
      <c r="A8" s="402" t="s">
        <v>759</v>
      </c>
      <c r="B8" s="72"/>
      <c r="C8" s="72"/>
      <c r="D8" s="72"/>
      <c r="E8" s="72"/>
      <c r="F8" s="72"/>
      <c r="G8" s="44"/>
    </row>
    <row r="9" spans="1:8" ht="13.5" x14ac:dyDescent="0.2">
      <c r="A9" s="76" t="s">
        <v>370</v>
      </c>
      <c r="B9" s="76"/>
      <c r="C9" s="76"/>
      <c r="D9" s="76"/>
      <c r="E9" s="16"/>
      <c r="F9" s="16"/>
      <c r="G9" s="16"/>
      <c r="H9" s="16"/>
    </row>
    <row r="10" spans="1:8" x14ac:dyDescent="0.2">
      <c r="A10" s="76" t="s">
        <v>750</v>
      </c>
      <c r="B10" s="76"/>
      <c r="C10" s="76"/>
      <c r="D10" s="76"/>
      <c r="E10" s="16"/>
      <c r="F10" s="16"/>
      <c r="G10" s="16"/>
      <c r="H10" s="16"/>
    </row>
    <row r="11" spans="1:8" x14ac:dyDescent="0.2">
      <c r="A11" s="76" t="s">
        <v>784</v>
      </c>
      <c r="B11" s="76"/>
      <c r="C11" s="76"/>
      <c r="D11" s="76"/>
      <c r="E11" s="16"/>
      <c r="F11" s="16"/>
      <c r="G11" s="16"/>
      <c r="H11" s="16"/>
    </row>
    <row r="12" spans="1:8" x14ac:dyDescent="0.2">
      <c r="A12" s="76" t="s">
        <v>778</v>
      </c>
      <c r="B12" s="76"/>
      <c r="C12" s="76"/>
      <c r="D12" s="76"/>
    </row>
    <row r="14" spans="1:8" x14ac:dyDescent="0.2">
      <c r="A14" s="290" t="s">
        <v>748</v>
      </c>
    </row>
    <row r="15" spans="1:8" ht="13.5" x14ac:dyDescent="0.2">
      <c r="A15" s="290" t="s">
        <v>366</v>
      </c>
      <c r="B15" s="290"/>
      <c r="C15" s="290"/>
      <c r="D15" s="290"/>
      <c r="E15" s="290"/>
      <c r="F15" s="290"/>
      <c r="G15" s="290"/>
      <c r="H15" s="290"/>
    </row>
    <row r="16" spans="1:8" ht="12.75" customHeight="1" x14ac:dyDescent="0.2">
      <c r="A16" s="290" t="s">
        <v>367</v>
      </c>
      <c r="B16" s="290"/>
      <c r="C16" s="290"/>
      <c r="D16" s="290"/>
      <c r="E16" s="290"/>
      <c r="F16" s="290"/>
      <c r="G16" s="290"/>
      <c r="H16" s="290"/>
    </row>
    <row r="17" spans="1:1" x14ac:dyDescent="0.2">
      <c r="A17" s="290" t="s">
        <v>785</v>
      </c>
    </row>
    <row r="18" spans="1:1" x14ac:dyDescent="0.2">
      <c r="A18" s="290" t="s">
        <v>779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topLeftCell="A10" workbookViewId="0">
      <selection activeCell="K61" sqref="K61"/>
    </sheetView>
  </sheetViews>
  <sheetFormatPr baseColWidth="10" defaultColWidth="11.42578125" defaultRowHeight="12.75" x14ac:dyDescent="0.2"/>
  <cols>
    <col min="1" max="1" width="29" style="17" customWidth="1"/>
    <col min="2" max="4" width="11.42578125" style="17"/>
    <col min="5" max="5" width="11.42578125" style="17" customWidth="1"/>
    <col min="6" max="16384" width="11.42578125" style="17"/>
  </cols>
  <sheetData>
    <row r="1" spans="1:12" ht="48.75" customHeight="1" x14ac:dyDescent="0.2">
      <c r="A1" s="524" t="s">
        <v>489</v>
      </c>
      <c r="B1" s="524"/>
      <c r="C1" s="524"/>
      <c r="D1" s="524"/>
      <c r="E1" s="524"/>
      <c r="F1" s="524"/>
      <c r="G1" s="524"/>
    </row>
    <row r="2" spans="1:12" ht="13.5" thickBot="1" x14ac:dyDescent="0.25">
      <c r="A2" s="16"/>
    </row>
    <row r="3" spans="1:12" ht="39" x14ac:dyDescent="0.2">
      <c r="A3" s="242" t="s">
        <v>380</v>
      </c>
      <c r="B3" s="238" t="s">
        <v>140</v>
      </c>
      <c r="C3" s="238" t="s">
        <v>141</v>
      </c>
      <c r="D3" s="238" t="s">
        <v>147</v>
      </c>
      <c r="E3" s="238" t="s">
        <v>142</v>
      </c>
      <c r="F3" s="238" t="s">
        <v>364</v>
      </c>
      <c r="G3" s="313" t="s">
        <v>368</v>
      </c>
    </row>
    <row r="4" spans="1:12" s="73" customFormat="1" ht="24" x14ac:dyDescent="0.2">
      <c r="A4" s="243" t="s">
        <v>361</v>
      </c>
      <c r="B4" s="240" t="s">
        <v>143</v>
      </c>
      <c r="C4" s="240" t="s">
        <v>144</v>
      </c>
      <c r="D4" s="240" t="s">
        <v>145</v>
      </c>
      <c r="E4" s="240" t="s">
        <v>143</v>
      </c>
      <c r="F4" s="240" t="s">
        <v>143</v>
      </c>
      <c r="G4" s="241"/>
    </row>
    <row r="5" spans="1:12" ht="17.25" x14ac:dyDescent="0.25">
      <c r="A5" s="348" t="s">
        <v>727</v>
      </c>
      <c r="B5" s="392">
        <v>6.83</v>
      </c>
      <c r="C5" s="28">
        <v>0</v>
      </c>
      <c r="D5" s="28">
        <v>0</v>
      </c>
      <c r="E5" s="28">
        <v>0</v>
      </c>
      <c r="F5" s="37">
        <v>6.83</v>
      </c>
      <c r="G5" s="39">
        <v>2009</v>
      </c>
      <c r="I5" s="36"/>
      <c r="J5" s="36"/>
      <c r="K5" s="36"/>
      <c r="L5" s="36"/>
    </row>
    <row r="6" spans="1:12" ht="15" x14ac:dyDescent="0.25">
      <c r="A6" s="348" t="s">
        <v>428</v>
      </c>
      <c r="B6" s="392">
        <v>4.9400000000000004</v>
      </c>
      <c r="C6" s="28">
        <v>1.29</v>
      </c>
      <c r="D6" s="28">
        <v>0.38</v>
      </c>
      <c r="E6" s="28">
        <v>0</v>
      </c>
      <c r="F6" s="37">
        <v>6.96</v>
      </c>
      <c r="G6" s="39">
        <v>2009</v>
      </c>
      <c r="I6" s="36"/>
      <c r="J6" s="36"/>
      <c r="K6" s="36"/>
      <c r="L6" s="36"/>
    </row>
    <row r="7" spans="1:12" ht="15" x14ac:dyDescent="0.25">
      <c r="A7" s="348" t="s">
        <v>571</v>
      </c>
      <c r="B7" s="392">
        <v>7.07</v>
      </c>
      <c r="C7" s="28">
        <v>1.77</v>
      </c>
      <c r="D7" s="28">
        <v>0.52</v>
      </c>
      <c r="E7" s="28">
        <v>0</v>
      </c>
      <c r="F7" s="37">
        <v>9.83</v>
      </c>
      <c r="G7" s="74">
        <v>2013</v>
      </c>
      <c r="I7" s="36"/>
      <c r="J7" s="36"/>
      <c r="K7" s="36"/>
      <c r="L7" s="36"/>
    </row>
    <row r="8" spans="1:12" ht="15" x14ac:dyDescent="0.25">
      <c r="A8" s="348" t="s">
        <v>593</v>
      </c>
      <c r="B8" s="392">
        <v>5.81</v>
      </c>
      <c r="C8" s="28">
        <v>0</v>
      </c>
      <c r="D8" s="28">
        <v>0</v>
      </c>
      <c r="E8" s="28">
        <v>0</v>
      </c>
      <c r="F8" s="37">
        <v>5.81</v>
      </c>
      <c r="G8" s="74">
        <v>2013</v>
      </c>
      <c r="I8" s="36"/>
      <c r="J8" s="36"/>
      <c r="K8" s="36"/>
      <c r="L8" s="36"/>
    </row>
    <row r="9" spans="1:12" ht="17.25" x14ac:dyDescent="0.25">
      <c r="A9" s="348" t="s">
        <v>733</v>
      </c>
      <c r="B9" s="392">
        <v>10.73</v>
      </c>
      <c r="C9" s="28">
        <v>0.61</v>
      </c>
      <c r="D9" s="28">
        <v>7.0000000000000007E-2</v>
      </c>
      <c r="E9" s="28">
        <v>0</v>
      </c>
      <c r="F9" s="37">
        <v>11.47</v>
      </c>
      <c r="G9" s="74">
        <v>1986</v>
      </c>
      <c r="I9" s="36"/>
      <c r="J9" s="36"/>
      <c r="K9" s="36"/>
      <c r="L9" s="36"/>
    </row>
    <row r="10" spans="1:12" ht="15" x14ac:dyDescent="0.25">
      <c r="A10" s="348" t="s">
        <v>433</v>
      </c>
      <c r="B10" s="392">
        <v>4.13</v>
      </c>
      <c r="C10" s="28">
        <v>0.78</v>
      </c>
      <c r="D10" s="28">
        <v>0.09</v>
      </c>
      <c r="E10" s="28">
        <v>0</v>
      </c>
      <c r="F10" s="37">
        <v>5.08</v>
      </c>
      <c r="G10" s="74">
        <v>2016</v>
      </c>
      <c r="I10" s="36"/>
      <c r="J10" s="36"/>
      <c r="K10" s="36"/>
      <c r="L10" s="36"/>
    </row>
    <row r="11" spans="1:12" ht="15" x14ac:dyDescent="0.25">
      <c r="A11" s="348" t="s">
        <v>594</v>
      </c>
      <c r="B11" s="392">
        <v>3.71</v>
      </c>
      <c r="C11" s="28">
        <v>1.1100000000000001</v>
      </c>
      <c r="D11" s="28">
        <v>0.13</v>
      </c>
      <c r="E11" s="28">
        <v>0</v>
      </c>
      <c r="F11" s="37">
        <v>5.07</v>
      </c>
      <c r="G11" s="74">
        <v>1976</v>
      </c>
      <c r="I11" s="36"/>
      <c r="J11" s="36"/>
      <c r="K11" s="36"/>
      <c r="L11" s="36"/>
    </row>
    <row r="12" spans="1:12" ht="15" x14ac:dyDescent="0.25">
      <c r="A12" s="348" t="s">
        <v>548</v>
      </c>
      <c r="B12" s="392">
        <v>3.07</v>
      </c>
      <c r="C12" s="28">
        <v>7.0000000000000007E-2</v>
      </c>
      <c r="D12" s="28">
        <v>0</v>
      </c>
      <c r="E12" s="28">
        <v>0</v>
      </c>
      <c r="F12" s="37">
        <v>3.14</v>
      </c>
      <c r="G12" s="74">
        <v>1973</v>
      </c>
      <c r="I12" s="36"/>
      <c r="J12" s="36"/>
      <c r="K12" s="36"/>
      <c r="L12" s="36"/>
    </row>
    <row r="13" spans="1:12" ht="15" x14ac:dyDescent="0.25">
      <c r="A13" s="348" t="s">
        <v>430</v>
      </c>
      <c r="B13" s="392">
        <v>2.0499999999999998</v>
      </c>
      <c r="C13" s="28">
        <v>0.05</v>
      </c>
      <c r="D13" s="28">
        <v>0</v>
      </c>
      <c r="E13" s="28">
        <v>0</v>
      </c>
      <c r="F13" s="37">
        <v>2.1</v>
      </c>
      <c r="G13" s="74">
        <v>2014</v>
      </c>
      <c r="I13" s="36"/>
      <c r="J13" s="36"/>
      <c r="K13" s="36"/>
      <c r="L13" s="36"/>
    </row>
    <row r="14" spans="1:12" ht="15" x14ac:dyDescent="0.25">
      <c r="A14" s="348" t="s">
        <v>431</v>
      </c>
      <c r="B14" s="392">
        <v>20.149999999999999</v>
      </c>
      <c r="C14" s="28">
        <v>0</v>
      </c>
      <c r="D14" s="28">
        <v>0</v>
      </c>
      <c r="E14" s="28">
        <v>0</v>
      </c>
      <c r="F14" s="37">
        <v>20.149999999999999</v>
      </c>
      <c r="G14" s="74">
        <v>1992</v>
      </c>
      <c r="I14" s="36"/>
      <c r="J14" s="36"/>
      <c r="K14" s="36"/>
      <c r="L14" s="36"/>
    </row>
    <row r="15" spans="1:12" ht="15" x14ac:dyDescent="0.25">
      <c r="A15" s="348" t="s">
        <v>549</v>
      </c>
      <c r="B15" s="392">
        <v>0.99</v>
      </c>
      <c r="C15" s="28">
        <v>8.3800000000000008</v>
      </c>
      <c r="D15" s="28">
        <v>0.98</v>
      </c>
      <c r="E15" s="28">
        <v>0</v>
      </c>
      <c r="F15" s="37">
        <v>11.23</v>
      </c>
      <c r="G15" s="74">
        <v>2009</v>
      </c>
      <c r="I15" s="36"/>
      <c r="J15" s="36"/>
      <c r="K15" s="36"/>
      <c r="L15" s="36"/>
    </row>
    <row r="16" spans="1:12" ht="17.25" x14ac:dyDescent="0.25">
      <c r="A16" s="348" t="s">
        <v>734</v>
      </c>
      <c r="B16" s="392">
        <v>15.04</v>
      </c>
      <c r="C16" s="28">
        <v>16.190000000000001</v>
      </c>
      <c r="D16" s="28">
        <v>2.48</v>
      </c>
      <c r="E16" s="28">
        <v>0</v>
      </c>
      <c r="F16" s="37">
        <v>35.94</v>
      </c>
      <c r="G16" s="74">
        <v>2011</v>
      </c>
      <c r="I16" s="36"/>
      <c r="J16" s="36"/>
      <c r="K16" s="36"/>
      <c r="L16" s="36"/>
    </row>
    <row r="17" spans="1:12" ht="15" x14ac:dyDescent="0.25">
      <c r="A17" s="348" t="s">
        <v>432</v>
      </c>
      <c r="B17" s="392">
        <v>8.31</v>
      </c>
      <c r="C17" s="28">
        <v>2.15</v>
      </c>
      <c r="D17" s="28">
        <v>0.64</v>
      </c>
      <c r="E17" s="28">
        <v>0</v>
      </c>
      <c r="F17" s="37">
        <v>11.69</v>
      </c>
      <c r="G17" s="74">
        <v>2016</v>
      </c>
      <c r="I17" s="36"/>
      <c r="J17" s="36"/>
      <c r="K17" s="36"/>
      <c r="L17" s="36"/>
    </row>
    <row r="18" spans="1:12" ht="15" x14ac:dyDescent="0.25">
      <c r="A18" s="348" t="s">
        <v>376</v>
      </c>
      <c r="B18" s="392">
        <v>10.07</v>
      </c>
      <c r="C18" s="28">
        <v>0.39</v>
      </c>
      <c r="D18" s="28">
        <v>0</v>
      </c>
      <c r="E18" s="28">
        <v>0</v>
      </c>
      <c r="F18" s="37">
        <v>10.46</v>
      </c>
      <c r="G18" s="74">
        <v>2012</v>
      </c>
      <c r="I18" s="36"/>
      <c r="J18" s="36"/>
      <c r="K18" s="36"/>
      <c r="L18" s="36"/>
    </row>
    <row r="19" spans="1:12" ht="15" x14ac:dyDescent="0.25">
      <c r="A19" s="348" t="s">
        <v>435</v>
      </c>
      <c r="B19" s="392">
        <v>3.62</v>
      </c>
      <c r="C19" s="28">
        <v>8.49</v>
      </c>
      <c r="D19" s="28">
        <v>1.04</v>
      </c>
      <c r="E19" s="28">
        <v>0</v>
      </c>
      <c r="F19" s="37">
        <v>14.08</v>
      </c>
      <c r="G19" s="74">
        <v>2016</v>
      </c>
      <c r="I19" s="36"/>
      <c r="J19" s="36"/>
      <c r="K19" s="36"/>
      <c r="L19" s="36"/>
    </row>
    <row r="20" spans="1:12" ht="17.25" x14ac:dyDescent="0.25">
      <c r="A20" s="348" t="s">
        <v>735</v>
      </c>
      <c r="B20" s="392">
        <v>5.75</v>
      </c>
      <c r="C20" s="28">
        <v>18.760000000000002</v>
      </c>
      <c r="D20" s="28">
        <v>2.71</v>
      </c>
      <c r="E20" s="28">
        <v>0</v>
      </c>
      <c r="F20" s="37">
        <v>29.66</v>
      </c>
      <c r="G20" s="74">
        <v>1995</v>
      </c>
      <c r="I20" s="36"/>
      <c r="J20" s="36"/>
      <c r="K20" s="36"/>
      <c r="L20" s="36"/>
    </row>
    <row r="21" spans="1:12" ht="15" x14ac:dyDescent="0.25">
      <c r="A21" s="348" t="s">
        <v>436</v>
      </c>
      <c r="B21" s="392">
        <v>0.28999999999999998</v>
      </c>
      <c r="C21" s="28">
        <v>1.2</v>
      </c>
      <c r="D21" s="28">
        <v>0.37</v>
      </c>
      <c r="E21" s="28">
        <v>0</v>
      </c>
      <c r="F21" s="37">
        <v>2.19</v>
      </c>
      <c r="G21" s="74">
        <v>2010</v>
      </c>
      <c r="I21" s="36"/>
      <c r="J21" s="36"/>
      <c r="K21" s="36"/>
      <c r="L21" s="36"/>
    </row>
    <row r="22" spans="1:12" ht="17.25" x14ac:dyDescent="0.25">
      <c r="A22" s="348" t="s">
        <v>736</v>
      </c>
      <c r="B22" s="392">
        <v>0.62</v>
      </c>
      <c r="C22" s="28">
        <v>2.04</v>
      </c>
      <c r="D22" s="28">
        <v>0.64</v>
      </c>
      <c r="E22" s="28">
        <v>0</v>
      </c>
      <c r="F22" s="37">
        <v>3.88</v>
      </c>
      <c r="G22" s="74">
        <v>2008</v>
      </c>
      <c r="I22" s="36"/>
      <c r="J22" s="36"/>
      <c r="K22" s="36"/>
      <c r="L22" s="36"/>
    </row>
    <row r="23" spans="1:12" ht="15" x14ac:dyDescent="0.25">
      <c r="A23" s="348" t="s">
        <v>595</v>
      </c>
      <c r="B23" s="392">
        <v>2.06</v>
      </c>
      <c r="C23" s="28">
        <v>0.34</v>
      </c>
      <c r="D23" s="28">
        <v>0.06</v>
      </c>
      <c r="E23" s="28">
        <v>0</v>
      </c>
      <c r="F23" s="37">
        <v>2.52</v>
      </c>
      <c r="G23" s="74">
        <v>1985</v>
      </c>
      <c r="I23" s="36"/>
      <c r="J23" s="36"/>
      <c r="K23" s="36"/>
      <c r="L23" s="36"/>
    </row>
    <row r="24" spans="1:12" ht="15" x14ac:dyDescent="0.25">
      <c r="A24" s="348" t="s">
        <v>374</v>
      </c>
      <c r="B24" s="392">
        <v>1.42</v>
      </c>
      <c r="C24" s="28">
        <v>7.57</v>
      </c>
      <c r="D24" s="28">
        <v>0.72</v>
      </c>
      <c r="E24" s="28">
        <v>0</v>
      </c>
      <c r="F24" s="37">
        <v>10.36</v>
      </c>
      <c r="G24" s="74">
        <v>2010</v>
      </c>
      <c r="I24" s="36"/>
      <c r="J24" s="36"/>
      <c r="K24" s="36"/>
      <c r="L24" s="36"/>
    </row>
    <row r="25" spans="1:12" ht="15" x14ac:dyDescent="0.25">
      <c r="A25" s="348" t="s">
        <v>373</v>
      </c>
      <c r="B25" s="392">
        <v>0.08</v>
      </c>
      <c r="C25" s="28">
        <v>1.38</v>
      </c>
      <c r="D25" s="28">
        <v>0.25</v>
      </c>
      <c r="E25" s="28">
        <v>0</v>
      </c>
      <c r="F25" s="37">
        <v>1.94</v>
      </c>
      <c r="G25" s="74">
        <v>2009</v>
      </c>
      <c r="I25" s="36"/>
      <c r="J25" s="36"/>
      <c r="K25" s="36"/>
      <c r="L25" s="36"/>
    </row>
    <row r="26" spans="1:12" ht="15" x14ac:dyDescent="0.25">
      <c r="A26" s="348" t="s">
        <v>596</v>
      </c>
      <c r="B26" s="392">
        <v>0.81</v>
      </c>
      <c r="C26" s="28">
        <v>0.04</v>
      </c>
      <c r="D26" s="28">
        <v>0</v>
      </c>
      <c r="E26" s="28">
        <v>0</v>
      </c>
      <c r="F26" s="37">
        <v>0.84</v>
      </c>
      <c r="G26" s="74">
        <v>2001</v>
      </c>
      <c r="I26" s="36"/>
      <c r="J26" s="36"/>
      <c r="K26" s="36"/>
      <c r="L26" s="36"/>
    </row>
    <row r="27" spans="1:12" ht="15" x14ac:dyDescent="0.25">
      <c r="A27" s="471" t="s">
        <v>375</v>
      </c>
      <c r="B27" s="393">
        <v>0</v>
      </c>
      <c r="C27" s="59">
        <v>3.69</v>
      </c>
      <c r="D27" s="59">
        <v>0</v>
      </c>
      <c r="E27" s="386">
        <v>0.09</v>
      </c>
      <c r="F27" s="60">
        <v>3.78</v>
      </c>
      <c r="G27" s="387">
        <v>1987</v>
      </c>
      <c r="I27" s="36"/>
      <c r="J27" s="36"/>
      <c r="K27" s="36"/>
      <c r="L27" s="36"/>
    </row>
    <row r="28" spans="1:12" ht="13.5" thickBot="1" x14ac:dyDescent="0.25">
      <c r="A28" s="61" t="s">
        <v>90</v>
      </c>
      <c r="B28" s="62">
        <f>SUM(B5:B27)</f>
        <v>117.55</v>
      </c>
      <c r="C28" s="63">
        <f>SUM(C5:C27)</f>
        <v>76.300000000000011</v>
      </c>
      <c r="D28" s="63">
        <f>SUM(D5:D27)</f>
        <v>11.08</v>
      </c>
      <c r="E28" s="63">
        <f>SUM(E5:E27)</f>
        <v>0.09</v>
      </c>
      <c r="F28" s="450">
        <f>SUM(F5:F27)</f>
        <v>215.01000000000005</v>
      </c>
      <c r="G28" s="71"/>
      <c r="I28" s="36"/>
      <c r="J28" s="36"/>
      <c r="K28" s="36"/>
      <c r="L28" s="36"/>
    </row>
    <row r="29" spans="1:12" x14ac:dyDescent="0.2">
      <c r="A29" s="47"/>
      <c r="B29" s="28"/>
      <c r="C29" s="28"/>
      <c r="D29" s="28"/>
      <c r="E29" s="28"/>
      <c r="F29" s="28"/>
      <c r="G29" s="47"/>
    </row>
    <row r="30" spans="1:12" x14ac:dyDescent="0.2">
      <c r="A30" s="497" t="s">
        <v>761</v>
      </c>
      <c r="B30" s="72"/>
      <c r="C30" s="72"/>
      <c r="D30" s="72"/>
      <c r="E30" s="72"/>
      <c r="F30" s="72"/>
      <c r="G30" s="72"/>
    </row>
    <row r="31" spans="1:12" ht="13.5" x14ac:dyDescent="0.2">
      <c r="A31" s="76" t="s">
        <v>370</v>
      </c>
      <c r="B31" s="76"/>
      <c r="C31" s="76"/>
      <c r="D31" s="76"/>
      <c r="E31" s="16"/>
      <c r="F31" s="336"/>
      <c r="G31" s="72"/>
    </row>
    <row r="32" spans="1:12" x14ac:dyDescent="0.2">
      <c r="A32" s="76" t="s">
        <v>362</v>
      </c>
      <c r="B32" s="76"/>
      <c r="C32" s="76"/>
      <c r="D32" s="76"/>
      <c r="E32" s="16"/>
      <c r="F32" s="336"/>
      <c r="G32" s="72"/>
    </row>
    <row r="33" spans="1:7" x14ac:dyDescent="0.2">
      <c r="A33" s="76" t="s">
        <v>726</v>
      </c>
      <c r="B33" s="76"/>
      <c r="C33" s="76"/>
      <c r="D33" s="76"/>
      <c r="E33" s="16"/>
      <c r="F33" s="336"/>
      <c r="G33" s="72"/>
    </row>
    <row r="34" spans="1:7" x14ac:dyDescent="0.2">
      <c r="A34" s="52" t="s">
        <v>728</v>
      </c>
      <c r="B34" s="52"/>
      <c r="C34" s="335"/>
      <c r="D34" s="498"/>
      <c r="E34" s="333"/>
      <c r="F34" s="334"/>
      <c r="G34" s="72"/>
    </row>
    <row r="35" spans="1:7" x14ac:dyDescent="0.2">
      <c r="A35" s="52" t="s">
        <v>729</v>
      </c>
      <c r="B35" s="52"/>
      <c r="C35" s="52"/>
      <c r="D35" s="52"/>
      <c r="E35" s="333"/>
      <c r="F35" s="334"/>
      <c r="G35" s="72"/>
    </row>
    <row r="36" spans="1:7" x14ac:dyDescent="0.2">
      <c r="A36" s="472" t="s">
        <v>455</v>
      </c>
      <c r="B36" s="472"/>
      <c r="C36" s="472"/>
      <c r="D36" s="52"/>
      <c r="E36" s="333"/>
      <c r="F36" s="334"/>
      <c r="G36" s="72"/>
    </row>
    <row r="37" spans="1:7" x14ac:dyDescent="0.2">
      <c r="A37" s="472" t="s">
        <v>456</v>
      </c>
      <c r="B37" s="472"/>
      <c r="C37" s="472"/>
      <c r="D37" s="52"/>
      <c r="E37" s="333"/>
      <c r="F37" s="334"/>
      <c r="G37" s="72"/>
    </row>
    <row r="38" spans="1:7" x14ac:dyDescent="0.2">
      <c r="A38" s="472" t="s">
        <v>457</v>
      </c>
      <c r="B38" s="472"/>
      <c r="C38" s="472"/>
      <c r="D38" s="52"/>
      <c r="E38" s="333"/>
      <c r="F38" s="334"/>
      <c r="G38" s="72"/>
    </row>
    <row r="39" spans="1:7" x14ac:dyDescent="0.2">
      <c r="A39" s="472" t="s">
        <v>599</v>
      </c>
      <c r="B39" s="472"/>
      <c r="C39" s="472"/>
      <c r="D39" s="52"/>
      <c r="E39" s="333"/>
      <c r="F39" s="334"/>
      <c r="G39" s="72"/>
    </row>
    <row r="40" spans="1:7" x14ac:dyDescent="0.2">
      <c r="A40" s="472" t="s">
        <v>458</v>
      </c>
      <c r="B40" s="472"/>
      <c r="C40" s="472"/>
      <c r="D40" s="52"/>
      <c r="E40" s="333"/>
      <c r="F40" s="334"/>
      <c r="G40" s="72"/>
    </row>
    <row r="41" spans="1:7" x14ac:dyDescent="0.2">
      <c r="A41" s="472" t="s">
        <v>550</v>
      </c>
      <c r="B41" s="472"/>
      <c r="C41" s="472"/>
      <c r="D41" s="52"/>
      <c r="E41" s="333"/>
      <c r="F41" s="334"/>
      <c r="G41" s="72"/>
    </row>
    <row r="42" spans="1:7" x14ac:dyDescent="0.2">
      <c r="A42" s="472" t="s">
        <v>459</v>
      </c>
      <c r="B42" s="472"/>
      <c r="C42" s="472"/>
      <c r="D42" s="52"/>
      <c r="E42" s="333"/>
      <c r="F42" s="334"/>
      <c r="G42" s="72"/>
    </row>
    <row r="43" spans="1:7" x14ac:dyDescent="0.2">
      <c r="A43" s="472" t="s">
        <v>460</v>
      </c>
      <c r="B43" s="472"/>
      <c r="C43" s="472"/>
      <c r="D43" s="52"/>
      <c r="E43" s="333"/>
      <c r="F43" s="334"/>
      <c r="G43" s="72"/>
    </row>
    <row r="44" spans="1:7" x14ac:dyDescent="0.2">
      <c r="A44" s="472" t="s">
        <v>461</v>
      </c>
      <c r="B44" s="472"/>
      <c r="C44" s="472"/>
      <c r="D44" s="52"/>
      <c r="E44" s="333"/>
      <c r="F44" s="334"/>
      <c r="G44" s="72"/>
    </row>
    <row r="45" spans="1:7" x14ac:dyDescent="0.2">
      <c r="A45" s="472" t="s">
        <v>462</v>
      </c>
      <c r="B45" s="472"/>
      <c r="C45" s="472"/>
      <c r="D45" s="52"/>
      <c r="E45" s="333"/>
      <c r="F45" s="333"/>
    </row>
    <row r="46" spans="1:7" x14ac:dyDescent="0.2">
      <c r="A46" s="52" t="s">
        <v>780</v>
      </c>
      <c r="B46" s="52"/>
      <c r="C46" s="52"/>
      <c r="D46" s="52"/>
      <c r="E46" s="333"/>
      <c r="F46" s="333"/>
    </row>
    <row r="47" spans="1:7" x14ac:dyDescent="0.2">
      <c r="A47" s="52" t="s">
        <v>781</v>
      </c>
      <c r="B47" s="52"/>
      <c r="C47" s="52"/>
      <c r="D47" s="52"/>
      <c r="E47" s="333"/>
      <c r="F47" s="333"/>
    </row>
    <row r="49" spans="1:7" x14ac:dyDescent="0.2">
      <c r="A49" s="314" t="s">
        <v>365</v>
      </c>
      <c r="B49" s="76"/>
      <c r="C49" s="76"/>
      <c r="D49" s="76"/>
      <c r="E49" s="76"/>
      <c r="F49" s="76"/>
      <c r="G49" s="76"/>
    </row>
    <row r="50" spans="1:7" ht="13.5" x14ac:dyDescent="0.2">
      <c r="A50" s="314" t="s">
        <v>366</v>
      </c>
      <c r="B50" s="314"/>
      <c r="C50" s="314"/>
      <c r="D50" s="314"/>
      <c r="E50" s="76"/>
      <c r="F50" s="76"/>
      <c r="G50" s="76"/>
    </row>
    <row r="51" spans="1:7" ht="12.75" customHeight="1" x14ac:dyDescent="0.2">
      <c r="A51" s="314" t="s">
        <v>367</v>
      </c>
      <c r="B51" s="314"/>
      <c r="C51" s="314"/>
      <c r="D51" s="314"/>
      <c r="E51" s="76"/>
      <c r="F51" s="76"/>
      <c r="G51" s="76"/>
    </row>
    <row r="52" spans="1:7" ht="12.75" customHeight="1" x14ac:dyDescent="0.2">
      <c r="A52" s="314" t="s">
        <v>730</v>
      </c>
      <c r="B52" s="314"/>
      <c r="C52" s="314"/>
      <c r="D52" s="314"/>
      <c r="E52" s="76"/>
      <c r="F52" s="76"/>
      <c r="G52" s="76"/>
    </row>
    <row r="53" spans="1:7" x14ac:dyDescent="0.2">
      <c r="A53" s="314" t="s">
        <v>731</v>
      </c>
      <c r="B53" s="314"/>
      <c r="C53" s="314"/>
      <c r="D53" s="314"/>
      <c r="E53" s="76"/>
      <c r="F53" s="76"/>
      <c r="G53" s="76"/>
    </row>
    <row r="54" spans="1:7" x14ac:dyDescent="0.2">
      <c r="A54" s="314" t="s">
        <v>732</v>
      </c>
      <c r="B54" s="314"/>
      <c r="C54" s="314"/>
      <c r="D54" s="314"/>
      <c r="E54" s="314"/>
      <c r="F54" s="314"/>
      <c r="G54" s="76"/>
    </row>
    <row r="55" spans="1:7" x14ac:dyDescent="0.2">
      <c r="A55" s="312" t="s">
        <v>463</v>
      </c>
      <c r="B55" s="312"/>
      <c r="C55" s="312"/>
      <c r="D55" s="314"/>
      <c r="E55" s="314"/>
      <c r="F55" s="76"/>
      <c r="G55" s="76"/>
    </row>
    <row r="56" spans="1:7" x14ac:dyDescent="0.2">
      <c r="A56" s="312" t="s">
        <v>464</v>
      </c>
      <c r="B56" s="312"/>
      <c r="C56" s="312"/>
      <c r="D56" s="314"/>
      <c r="E56" s="314"/>
      <c r="F56" s="76"/>
      <c r="G56" s="76"/>
    </row>
    <row r="57" spans="1:7" x14ac:dyDescent="0.2">
      <c r="A57" s="312" t="s">
        <v>465</v>
      </c>
      <c r="B57" s="312"/>
      <c r="C57" s="312"/>
      <c r="D57" s="314"/>
      <c r="E57" s="314"/>
      <c r="F57" s="76"/>
      <c r="G57" s="76"/>
    </row>
    <row r="58" spans="1:7" x14ac:dyDescent="0.2">
      <c r="A58" s="312" t="s">
        <v>466</v>
      </c>
      <c r="B58" s="312"/>
      <c r="C58" s="312"/>
      <c r="D58" s="314"/>
      <c r="E58" s="314"/>
      <c r="F58" s="76"/>
      <c r="G58" s="76"/>
    </row>
    <row r="59" spans="1:7" x14ac:dyDescent="0.2">
      <c r="A59" s="312" t="s">
        <v>467</v>
      </c>
      <c r="B59" s="312"/>
      <c r="C59" s="312"/>
      <c r="D59" s="314"/>
      <c r="E59" s="314"/>
      <c r="F59" s="76"/>
      <c r="G59" s="76"/>
    </row>
    <row r="60" spans="1:7" x14ac:dyDescent="0.2">
      <c r="A60" s="312" t="s">
        <v>551</v>
      </c>
      <c r="B60" s="312"/>
      <c r="C60" s="312"/>
      <c r="D60" s="314"/>
      <c r="E60" s="314"/>
      <c r="F60" s="76"/>
      <c r="G60" s="76"/>
    </row>
    <row r="61" spans="1:7" x14ac:dyDescent="0.2">
      <c r="A61" s="312" t="s">
        <v>468</v>
      </c>
      <c r="B61" s="312"/>
      <c r="C61" s="312"/>
      <c r="D61" s="314"/>
      <c r="E61" s="314"/>
      <c r="F61" s="76"/>
      <c r="G61" s="76"/>
    </row>
    <row r="62" spans="1:7" x14ac:dyDescent="0.2">
      <c r="A62" s="312" t="s">
        <v>469</v>
      </c>
      <c r="B62" s="312"/>
      <c r="C62" s="312"/>
      <c r="D62" s="314"/>
      <c r="E62" s="314"/>
      <c r="F62" s="76"/>
      <c r="G62" s="76"/>
    </row>
    <row r="63" spans="1:7" x14ac:dyDescent="0.2">
      <c r="A63" s="312" t="s">
        <v>470</v>
      </c>
      <c r="B63" s="312"/>
      <c r="C63" s="312"/>
      <c r="D63" s="314"/>
      <c r="E63" s="314"/>
      <c r="F63" s="76"/>
      <c r="G63" s="76"/>
    </row>
    <row r="64" spans="1:7" x14ac:dyDescent="0.2">
      <c r="A64" s="312" t="s">
        <v>471</v>
      </c>
      <c r="B64" s="312"/>
      <c r="C64" s="312"/>
      <c r="D64" s="314"/>
      <c r="E64" s="314"/>
      <c r="F64" s="76"/>
      <c r="G64" s="76"/>
    </row>
    <row r="65" spans="1:7" x14ac:dyDescent="0.2">
      <c r="A65" s="312" t="s">
        <v>782</v>
      </c>
      <c r="B65" s="312"/>
      <c r="C65" s="312"/>
      <c r="D65" s="314"/>
      <c r="E65" s="314"/>
      <c r="F65" s="76"/>
      <c r="G65" s="76"/>
    </row>
    <row r="66" spans="1:7" x14ac:dyDescent="0.2">
      <c r="A66" s="312" t="s">
        <v>783</v>
      </c>
      <c r="B66" s="312"/>
      <c r="C66" s="312"/>
      <c r="D66" s="314"/>
      <c r="E66" s="314"/>
      <c r="F66" s="76"/>
      <c r="G66" s="76"/>
    </row>
  </sheetData>
  <mergeCells count="1"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FE03AB-85A1-45A2-AE0D-B7103A9FF3A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Navngitte områder</vt:lpstr>
      </vt:variant>
      <vt:variant>
        <vt:i4>13</vt:i4>
      </vt:variant>
    </vt:vector>
  </HeadingPairs>
  <TitlesOfParts>
    <vt:vector size="27" baseType="lpstr">
      <vt:lpstr>Innledning</vt:lpstr>
      <vt:lpstr>Totale ressurser  per område</vt:lpstr>
      <vt:lpstr>Totale ressurser pr res.kat</vt:lpstr>
      <vt:lpstr>Feltoversikt</vt:lpstr>
      <vt:lpstr>Produsert mengde</vt:lpstr>
      <vt:lpstr>Reserver RK 1,2 og 3 </vt:lpstr>
      <vt:lpstr>Reserver RK 2F - Funn</vt:lpstr>
      <vt:lpstr>Reserver RK 3F og 3A - Funn</vt:lpstr>
      <vt:lpstr>Funn RK 4F</vt:lpstr>
      <vt:lpstr>Funn RK 5F</vt:lpstr>
      <vt:lpstr>Funn RK 7F</vt:lpstr>
      <vt:lpstr>Funn i felt og funn</vt:lpstr>
      <vt:lpstr>Tilstedeværende</vt:lpstr>
      <vt:lpstr>UNFC</vt:lpstr>
      <vt:lpstr>Feltoversikt!Utskriftsområde</vt:lpstr>
      <vt:lpstr>'Funn i felt og funn'!Utskriftsområde</vt:lpstr>
      <vt:lpstr>'Funn RK 4F'!Utskriftsområde</vt:lpstr>
      <vt:lpstr>'Funn RK 5F'!Utskriftsområde</vt:lpstr>
      <vt:lpstr>'Funn RK 7F'!Utskriftsområde</vt:lpstr>
      <vt:lpstr>Innledning!Utskriftsområde</vt:lpstr>
      <vt:lpstr>'Produsert mengde'!Utskriftsområde</vt:lpstr>
      <vt:lpstr>'Totale ressurser  per område'!Utskriftsområde</vt:lpstr>
      <vt:lpstr>Feltoversikt!Utskriftstitler</vt:lpstr>
      <vt:lpstr>'Funn i felt og funn'!Utskriftstitler</vt:lpstr>
      <vt:lpstr>'Produsert mengde'!Utskriftstitler</vt:lpstr>
      <vt:lpstr>'Reserver RK 1,2 og 3 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Rovik Inger Margrethe</cp:lastModifiedBy>
  <cp:lastPrinted>2019-02-13T11:38:28Z</cp:lastPrinted>
  <dcterms:created xsi:type="dcterms:W3CDTF">2011-02-17T09:00:03Z</dcterms:created>
  <dcterms:modified xsi:type="dcterms:W3CDTF">2019-02-18T05:29:50Z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