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ssursregnskapOgPrognoser\RNB2021\AHK\npd.no_NP\"/>
    </mc:Choice>
  </mc:AlternateContent>
  <xr:revisionPtr revIDLastSave="0" documentId="8_{0D781EE7-785C-40A3-9AEE-5A3DF9DB24FC}" xr6:coauthVersionLast="41" xr6:coauthVersionMax="41" xr10:uidLastSave="{00000000-0000-0000-0000-000000000000}"/>
  <bookViews>
    <workbookView xWindow="-120" yWindow="-120" windowWidth="29040" windowHeight="15840" tabRatio="831" firstSheet="4" activeTab="14" xr2:uid="{00000000-000D-0000-FFFF-FFFF00000000}"/>
  </bookViews>
  <sheets>
    <sheet name="Innledning" sheetId="15" r:id="rId1"/>
    <sheet name="Totale ressurser  per område" sheetId="10" r:id="rId2"/>
    <sheet name="Totale ressurser pr res.kat" sheetId="1" r:id="rId3"/>
    <sheet name="Feltoversikt" sheetId="13" r:id="rId4"/>
    <sheet name="Solgt mengde" sheetId="2" r:id="rId5"/>
    <sheet name="Reserver RK 1,2 og 3 " sheetId="3" r:id="rId6"/>
    <sheet name="Reserver RK 1 - Funn" sheetId="22" r:id="rId7"/>
    <sheet name="Reserver RK 2F - Funn" sheetId="18" r:id="rId8"/>
    <sheet name="Reserver RK 3F - Funn" sheetId="21" r:id="rId9"/>
    <sheet name="Funn RK 4F" sheetId="9" r:id="rId10"/>
    <sheet name="Funn RK 5F" sheetId="6" r:id="rId11"/>
    <sheet name="Funn RK 7F" sheetId="8" r:id="rId12"/>
    <sheet name="Funn i felt og funn" sheetId="14" r:id="rId13"/>
    <sheet name="Tilstedeværende" sheetId="19" r:id="rId14"/>
    <sheet name="UNFC" sheetId="17" r:id="rId15"/>
  </sheets>
  <definedNames>
    <definedName name="_xlnm.Print_Area" localSheetId="3">Feltoversikt!$A$1:$F$134</definedName>
    <definedName name="_xlnm.Print_Area" localSheetId="12">'Funn i felt og funn'!$A$1:$E$163</definedName>
    <definedName name="_xlnm.Print_Area" localSheetId="9">'Funn RK 4F'!$A$1:$G$72</definedName>
    <definedName name="_xlnm.Print_Area" localSheetId="10">'Funn RK 5F'!$A$1:$H$53</definedName>
    <definedName name="_xlnm.Print_Area" localSheetId="11">'Funn RK 7F'!$A$1:$G$50</definedName>
    <definedName name="_xlnm.Print_Area" localSheetId="0">Innledning!$A$1:$J$44</definedName>
    <definedName name="_xlnm.Print_Area" localSheetId="4">'Solgt mengde'!$B$1:$K$146</definedName>
    <definedName name="_xlnm.Print_Area" localSheetId="1">'Totale ressurser  per område'!$A$1:$L$46</definedName>
    <definedName name="_xlnm.Print_Titles" localSheetId="3">Feltoversikt!$4:$5</definedName>
    <definedName name="_xlnm.Print_Titles" localSheetId="12">'Funn i felt og funn'!$2:$2</definedName>
    <definedName name="_xlnm.Print_Titles" localSheetId="6">'Reserver RK 1 - Funn'!$2:$4</definedName>
    <definedName name="_xlnm.Print_Titles" localSheetId="5">'Reserver RK 1,2 og 3 '!$2:$4</definedName>
    <definedName name="_xlnm.Print_Titles" localSheetId="4">'Solgt mengde'!$4:$5</definedName>
    <definedName name="_xlnm.Print_Titles" localSheetId="13">Tilstedeværende!$5:$5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7" l="1"/>
  <c r="K36" i="10" l="1"/>
  <c r="J36" i="10"/>
  <c r="I36" i="10"/>
  <c r="H36" i="10"/>
  <c r="G36" i="10"/>
  <c r="F36" i="10"/>
  <c r="E36" i="10"/>
  <c r="D36" i="10"/>
  <c r="C36" i="10"/>
  <c r="B36" i="10"/>
  <c r="K28" i="10"/>
  <c r="J28" i="10"/>
  <c r="I28" i="10"/>
  <c r="H28" i="10"/>
  <c r="G28" i="10"/>
  <c r="F28" i="10"/>
  <c r="E28" i="10"/>
  <c r="D28" i="10"/>
  <c r="C28" i="10"/>
  <c r="B28" i="10"/>
  <c r="K20" i="10"/>
  <c r="J20" i="10"/>
  <c r="I20" i="10"/>
  <c r="H20" i="10"/>
  <c r="G20" i="10"/>
  <c r="F20" i="10"/>
  <c r="E20" i="10"/>
  <c r="D20" i="10"/>
  <c r="C20" i="10"/>
  <c r="B20" i="10"/>
  <c r="K12" i="10"/>
  <c r="J12" i="10"/>
  <c r="I12" i="10"/>
  <c r="H12" i="10"/>
  <c r="G12" i="10"/>
  <c r="F12" i="10"/>
  <c r="E12" i="10"/>
  <c r="C12" i="10"/>
  <c r="D12" i="10"/>
  <c r="B12" i="10"/>
  <c r="E26" i="1" l="1"/>
  <c r="F26" i="1"/>
  <c r="G26" i="1"/>
  <c r="H26" i="1"/>
  <c r="I26" i="1"/>
  <c r="J26" i="1"/>
  <c r="K26" i="1"/>
  <c r="L26" i="1"/>
  <c r="M26" i="1"/>
  <c r="D26" i="1"/>
  <c r="I25" i="1"/>
  <c r="J25" i="1"/>
  <c r="K25" i="1"/>
  <c r="L25" i="1"/>
  <c r="M25" i="1"/>
  <c r="E25" i="1"/>
  <c r="F25" i="1"/>
  <c r="G25" i="1"/>
  <c r="H25" i="1"/>
  <c r="D25" i="1"/>
  <c r="M23" i="1"/>
  <c r="J23" i="1"/>
  <c r="K23" i="1"/>
  <c r="L23" i="1"/>
  <c r="I23" i="1"/>
  <c r="M18" i="1"/>
  <c r="J18" i="1"/>
  <c r="K18" i="1"/>
  <c r="L18" i="1"/>
  <c r="I18" i="1"/>
  <c r="M13" i="1"/>
  <c r="J13" i="1"/>
  <c r="K13" i="1"/>
  <c r="L13" i="1"/>
  <c r="I13" i="1"/>
  <c r="H23" i="1"/>
  <c r="E23" i="1"/>
  <c r="F23" i="1"/>
  <c r="G23" i="1"/>
  <c r="D23" i="1"/>
  <c r="H18" i="1"/>
  <c r="E18" i="1"/>
  <c r="F18" i="1"/>
  <c r="G18" i="1"/>
  <c r="D18" i="1"/>
  <c r="H13" i="1"/>
  <c r="E13" i="1"/>
  <c r="F13" i="1"/>
  <c r="G13" i="1"/>
  <c r="D13" i="1"/>
  <c r="B6" i="22" l="1"/>
  <c r="C6" i="22"/>
  <c r="D6" i="22"/>
  <c r="E6" i="22"/>
  <c r="F6" i="22"/>
  <c r="G6" i="22"/>
  <c r="H6" i="22"/>
  <c r="I6" i="22"/>
  <c r="J6" i="22"/>
  <c r="K6" i="22"/>
  <c r="F5" i="21" l="1"/>
  <c r="E5" i="21"/>
  <c r="D5" i="21"/>
  <c r="C5" i="21"/>
  <c r="B5" i="21"/>
  <c r="B34" i="6" l="1"/>
  <c r="F39" i="9"/>
  <c r="E129" i="19" l="1"/>
  <c r="D129" i="19"/>
  <c r="C129" i="19"/>
  <c r="B129" i="19"/>
  <c r="G124" i="2" l="1"/>
  <c r="F124" i="2"/>
  <c r="E124" i="2"/>
  <c r="D124" i="2"/>
  <c r="C124" i="2"/>
  <c r="F6" i="18" l="1"/>
  <c r="E6" i="18"/>
  <c r="D6" i="18"/>
  <c r="C6" i="18"/>
  <c r="B6" i="18"/>
  <c r="L8" i="17" l="1"/>
  <c r="K8" i="17"/>
  <c r="J8" i="17"/>
  <c r="M8" i="17"/>
  <c r="L9" i="17" l="1"/>
  <c r="L7" i="17"/>
  <c r="L6" i="17"/>
  <c r="L5" i="17"/>
  <c r="K9" i="17"/>
  <c r="K7" i="17"/>
  <c r="K6" i="17"/>
  <c r="K5" i="17"/>
  <c r="J7" i="17"/>
  <c r="J6" i="17"/>
  <c r="J5" i="17"/>
  <c r="I9" i="17"/>
  <c r="I7" i="17"/>
  <c r="I6" i="17"/>
  <c r="I5" i="17"/>
  <c r="M9" i="17"/>
  <c r="M6" i="17"/>
  <c r="M7" i="17" l="1"/>
  <c r="M5" i="17"/>
  <c r="E38" i="8" l="1"/>
  <c r="D38" i="8"/>
  <c r="C38" i="8"/>
  <c r="B38" i="8"/>
  <c r="F38" i="8" l="1"/>
  <c r="E39" i="9" l="1"/>
  <c r="F104" i="3" l="1"/>
  <c r="B104" i="3"/>
  <c r="C104" i="3"/>
  <c r="D104" i="3"/>
  <c r="E104" i="3"/>
  <c r="E34" i="6" l="1"/>
  <c r="D34" i="6"/>
  <c r="C34" i="6"/>
  <c r="F34" i="6" l="1"/>
  <c r="F32" i="2"/>
  <c r="E32" i="2"/>
  <c r="D32" i="2"/>
  <c r="C32" i="2"/>
  <c r="D39" i="9" l="1"/>
  <c r="C39" i="9"/>
  <c r="B39" i="9"/>
  <c r="J104" i="3" l="1"/>
  <c r="I104" i="3"/>
  <c r="H104" i="3"/>
  <c r="G104" i="3"/>
  <c r="F125" i="2"/>
  <c r="E125" i="2"/>
  <c r="D125" i="2"/>
  <c r="C125" i="2"/>
  <c r="G32" i="2" l="1"/>
  <c r="G125" i="2" s="1"/>
  <c r="K104" i="3"/>
</calcChain>
</file>

<file path=xl/sharedStrings.xml><?xml version="1.0" encoding="utf-8"?>
<sst xmlns="http://schemas.openxmlformats.org/spreadsheetml/2006/main" count="1531" uniqueCount="778">
  <si>
    <t>Olje</t>
  </si>
  <si>
    <t>Gass</t>
  </si>
  <si>
    <t>NGL</t>
  </si>
  <si>
    <t>Sum o.e</t>
  </si>
  <si>
    <t>mill tonn</t>
  </si>
  <si>
    <t>7F</t>
  </si>
  <si>
    <t>7A</t>
  </si>
  <si>
    <t>8 og 9</t>
  </si>
  <si>
    <t>Felt</t>
  </si>
  <si>
    <t>Kondensat</t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</si>
  <si>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</si>
  <si>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</si>
  <si>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</si>
  <si>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</si>
  <si>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</si>
  <si>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</si>
  <si>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</si>
  <si>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</si>
  <si>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</si>
  <si>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</si>
  <si>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</si>
  <si>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</si>
  <si>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</si>
  <si>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</si>
  <si>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</si>
  <si>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</si>
  <si>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</si>
  <si>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</si>
  <si>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</si>
  <si>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</si>
  <si>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</si>
  <si>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</si>
  <si>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</si>
  <si>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</si>
  <si>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</si>
  <si>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</si>
  <si>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</si>
  <si>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</si>
  <si>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GRANE</t>
  </si>
  <si>
    <t>GULLFAKS</t>
  </si>
  <si>
    <t>GULLFAKS SØR</t>
  </si>
  <si>
    <t>GUNGNE</t>
  </si>
  <si>
    <t>GYDA</t>
  </si>
  <si>
    <t>HEIMDAL</t>
  </si>
  <si>
    <t>HOD</t>
  </si>
  <si>
    <t>KRISTIN</t>
  </si>
  <si>
    <t>KVITEBJØRN</t>
  </si>
  <si>
    <t>MIKKEL</t>
  </si>
  <si>
    <t>MORVIN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</si>
  <si>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</si>
  <si>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</si>
  <si>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</si>
  <si>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</si>
  <si>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</si>
  <si>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</si>
  <si>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</si>
  <si>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</si>
  <si>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</si>
  <si>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</si>
  <si>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</si>
  <si>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</si>
  <si>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</si>
  <si>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</si>
  <si>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</si>
  <si>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</si>
  <si>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</si>
  <si>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</si>
  <si>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</si>
  <si>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TORDIS</t>
  </si>
  <si>
    <t>TUNE</t>
  </si>
  <si>
    <t>TYRIHANS</t>
  </si>
  <si>
    <t>ULA</t>
  </si>
  <si>
    <t>URD</t>
  </si>
  <si>
    <t>VALE</t>
  </si>
  <si>
    <t>VALHALL</t>
  </si>
  <si>
    <t>VEGA</t>
  </si>
  <si>
    <t>VESLEFRIKK</t>
  </si>
  <si>
    <t>VIGDIS</t>
  </si>
  <si>
    <t>VILJE</t>
  </si>
  <si>
    <t>VISUND</t>
  </si>
  <si>
    <t>VOLUND</t>
  </si>
  <si>
    <t>YME</t>
  </si>
  <si>
    <t>ÅSGARD</t>
  </si>
  <si>
    <t>HEIDRUN</t>
  </si>
  <si>
    <t>SLEIPNER VEST</t>
  </si>
  <si>
    <t>SLEIPNER ØST</t>
  </si>
  <si>
    <t>TROLL</t>
  </si>
  <si>
    <t>TRYM</t>
  </si>
  <si>
    <t>SUM</t>
  </si>
  <si>
    <t>Totalt</t>
  </si>
  <si>
    <t>15/3-9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</si>
  <si>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</si>
  <si>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</si>
  <si>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</si>
  <si>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</si>
  <si>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</si>
  <si>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</si>
  <si>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</si>
  <si>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</si>
  <si>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</si>
  <si>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</si>
  <si>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</si>
  <si>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</si>
  <si>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</si>
  <si>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</si>
  <si>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</si>
  <si>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</si>
  <si>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GOLIAT</t>
  </si>
  <si>
    <t>GUDRUN</t>
  </si>
  <si>
    <t>MARULK</t>
  </si>
  <si>
    <t>SKARV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</si>
  <si>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</si>
  <si>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</si>
  <si>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</si>
  <si>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159 B</t>
  </si>
  <si>
    <t>001</t>
  </si>
  <si>
    <t>A/S Norske Shell</t>
  </si>
  <si>
    <t>093</t>
  </si>
  <si>
    <t>ConocoPhillips Skandinavia AS</t>
  </si>
  <si>
    <t>018</t>
  </si>
  <si>
    <t>090</t>
  </si>
  <si>
    <t>025</t>
  </si>
  <si>
    <t>050</t>
  </si>
  <si>
    <t>046</t>
  </si>
  <si>
    <t>033</t>
  </si>
  <si>
    <t>HALTENBANKEN VEST</t>
  </si>
  <si>
    <t>134 B</t>
  </si>
  <si>
    <t>038 C</t>
  </si>
  <si>
    <t>072</t>
  </si>
  <si>
    <t xml:space="preserve">SKARV </t>
  </si>
  <si>
    <t>Total E&amp;P Norge AS</t>
  </si>
  <si>
    <t>037</t>
  </si>
  <si>
    <t>065</t>
  </si>
  <si>
    <t>089</t>
  </si>
  <si>
    <t>019</t>
  </si>
  <si>
    <t>036</t>
  </si>
  <si>
    <t>052</t>
  </si>
  <si>
    <t>036 D</t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</si>
  <si>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</si>
  <si>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</si>
  <si>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 xml:space="preserve">Kond.
</t>
    </r>
    <r>
      <rPr>
        <i/>
        <sz val="9"/>
        <rFont val="Arial"/>
        <family val="2"/>
      </rPr>
      <t>Condensate</t>
    </r>
  </si>
  <si>
    <r>
      <t xml:space="preserve">mill Sm3
</t>
    </r>
    <r>
      <rPr>
        <i/>
        <sz val="9"/>
        <rFont val="Arial"/>
        <family val="2"/>
      </rPr>
      <t>mill Sm3</t>
    </r>
  </si>
  <si>
    <r>
      <t xml:space="preserve">mrd Sm3
</t>
    </r>
    <r>
      <rPr>
        <i/>
        <sz val="9"/>
        <rFont val="Arial"/>
        <family val="2"/>
      </rPr>
      <t>bill Sm3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</si>
  <si>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</si>
  <si>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</si>
  <si>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</si>
  <si>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</si>
  <si>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</si>
  <si>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</si>
  <si>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</si>
  <si>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</si>
  <si>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</si>
  <si>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</si>
  <si>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</si>
  <si>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</si>
  <si>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</si>
  <si>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</si>
  <si>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</si>
  <si>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</si>
  <si>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</si>
  <si>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t>6507/3-5 S</t>
  </si>
  <si>
    <t>24/6-4 Alvheim</t>
  </si>
  <si>
    <t>25/4-10 S</t>
  </si>
  <si>
    <t>25/4-7 Alvheim</t>
  </si>
  <si>
    <t>25/8-10 S Ringhorne</t>
  </si>
  <si>
    <t>25/8-11 Ringhorne</t>
  </si>
  <si>
    <t>25/8-C-20</t>
  </si>
  <si>
    <t>31/4-11</t>
  </si>
  <si>
    <t>31/4-A-1-A</t>
  </si>
  <si>
    <t>31/4-A-30 B</t>
  </si>
  <si>
    <t>2/7-8</t>
  </si>
  <si>
    <t>35/11-7</t>
  </si>
  <si>
    <t>35/11-8 S</t>
  </si>
  <si>
    <t>35/11-B-23-H</t>
  </si>
  <si>
    <t>15/12-19</t>
  </si>
  <si>
    <t>Gaupe</t>
  </si>
  <si>
    <t>34/8-12 S</t>
  </si>
  <si>
    <t>35/9-2</t>
  </si>
  <si>
    <t>36/7-1</t>
  </si>
  <si>
    <t>34/10-34 Gullfaks Vest</t>
  </si>
  <si>
    <t>34/10-45 B</t>
  </si>
  <si>
    <t>34/10-45 S</t>
  </si>
  <si>
    <t>34/10-46 A</t>
  </si>
  <si>
    <t>33/12-8 A Skinfaks</t>
  </si>
  <si>
    <t>34/10-17 Rimfaks</t>
  </si>
  <si>
    <t>34/10-37 Gullveig</t>
  </si>
  <si>
    <t>34/10-43 S</t>
  </si>
  <si>
    <t>34/10-47 S Gulltopp</t>
  </si>
  <si>
    <t>15/9-20 S</t>
  </si>
  <si>
    <t>2/1-9 Gyda Sør</t>
  </si>
  <si>
    <t>6507/8-4 Heidrun Nord</t>
  </si>
  <si>
    <t>2/11-10 S</t>
  </si>
  <si>
    <t>25/7-3 Jotun</t>
  </si>
  <si>
    <t>Jotun</t>
  </si>
  <si>
    <t>25/8-8 S Jotun</t>
  </si>
  <si>
    <t>6407/7-6</t>
  </si>
  <si>
    <t>6608/10-4</t>
  </si>
  <si>
    <t>30/6-15 Oseberg Vest</t>
  </si>
  <si>
    <t>30/6-27</t>
  </si>
  <si>
    <t>30/6-9</t>
  </si>
  <si>
    <t>30/9-19</t>
  </si>
  <si>
    <t>30/9-10 Oseberg Sør</t>
  </si>
  <si>
    <t>30/9-13 S Oseberg Sør</t>
  </si>
  <si>
    <t>30/9-15 Oseberg Sør</t>
  </si>
  <si>
    <t>30/9-16 K Oseberg Sør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</si>
  <si>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</si>
  <si>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</si>
  <si>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</si>
  <si>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</si>
  <si>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</si>
  <si>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</si>
  <si>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16/7-7 S</t>
  </si>
  <si>
    <t>25/5-4 Byggve</t>
  </si>
  <si>
    <t>15/9-B-1</t>
  </si>
  <si>
    <t>15/9-17 Loke</t>
  </si>
  <si>
    <t>34/7-21 Borg</t>
  </si>
  <si>
    <t>34/7-22 Tordis Øst</t>
  </si>
  <si>
    <t>34/7-25 S</t>
  </si>
  <si>
    <t>6407/1-3 Tyrihans Nord</t>
  </si>
  <si>
    <t>6608/10-8 Stær</t>
  </si>
  <si>
    <t>6608/10-9 Lerke</t>
  </si>
  <si>
    <t>15/12-20 S</t>
  </si>
  <si>
    <t>Varg</t>
  </si>
  <si>
    <t>35/8-2 Vega</t>
  </si>
  <si>
    <t>30/3-6 S</t>
  </si>
  <si>
    <t>30/3-7 A</t>
  </si>
  <si>
    <t>30/3-7 B</t>
  </si>
  <si>
    <t>30/3-7 S</t>
  </si>
  <si>
    <t>34/7-23 S</t>
  </si>
  <si>
    <t>34/7-34</t>
  </si>
  <si>
    <t>34/8-4 S</t>
  </si>
  <si>
    <t>9/2-3</t>
  </si>
  <si>
    <t>9/2-6 S</t>
  </si>
  <si>
    <t>9/2-7 S</t>
  </si>
  <si>
    <t>9/2-9 S</t>
  </si>
  <si>
    <t>25/11-25 S Svalin</t>
  </si>
  <si>
    <t>25/2-17</t>
  </si>
  <si>
    <t>29/6-1</t>
  </si>
  <si>
    <t>30/7-2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</si>
  <si>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</si>
  <si>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</si>
  <si>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</si>
  <si>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</si>
  <si>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</si>
  <si>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Oljedirektoratet</t>
  </si>
  <si>
    <t>Tilstedeværende ressurser i felt
In-place resources in fields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</si>
  <si>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</si>
  <si>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102 C</t>
  </si>
  <si>
    <t>373 S</t>
  </si>
  <si>
    <t>VALEMON</t>
  </si>
  <si>
    <t>VISUND INSIDE</t>
  </si>
  <si>
    <t>34/10-53 A</t>
  </si>
  <si>
    <t>34/10-53 S</t>
  </si>
  <si>
    <t>ATLA</t>
  </si>
  <si>
    <t>HYME</t>
  </si>
  <si>
    <t>KNARR</t>
  </si>
  <si>
    <t>VISUND SØR</t>
  </si>
  <si>
    <t>30/9-22 Stjerne</t>
  </si>
  <si>
    <t>6608/10-14 S Skuld</t>
  </si>
  <si>
    <t>6506/12-12 S</t>
  </si>
  <si>
    <t>16/1-7</t>
  </si>
  <si>
    <t>6407/6-7 S Mikkel Sør</t>
  </si>
  <si>
    <t xml:space="preserve">Totale utvinnbare petroleumsressurser på norsk kontinentalsokkel fordelt per havområde
Original Recoverable Petroleum Resources on the Norwegian Continental Shelf </t>
  </si>
  <si>
    <t>Olje/Oil</t>
  </si>
  <si>
    <t>Gass/Gas</t>
  </si>
  <si>
    <t>Klasse/Class</t>
  </si>
  <si>
    <t>Betingede ressurser Contingent resources</t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</si>
  <si>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</si>
  <si>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</si>
  <si>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</si>
  <si>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</si>
  <si>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 xml:space="preserve">Sum totale ressurser / </t>
    </r>
    <r>
      <rPr>
        <b/>
        <i/>
        <sz val="10"/>
        <rFont val="Arial"/>
        <family val="2"/>
      </rPr>
      <t>Sum total resources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</si>
  <si>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</si>
  <si>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Sum gjenværende ressurser / </t>
    </r>
    <r>
      <rPr>
        <b/>
        <i/>
        <sz val="10"/>
        <rFont val="Arial"/>
        <family val="2"/>
      </rPr>
      <t>Remaining resources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</si>
  <si>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</si>
  <si>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r>
      <t>Ressurser i prospekter, prospektmulighet og ikke kartlagte ressurser/</t>
    </r>
    <r>
      <rPr>
        <b/>
        <i/>
        <sz val="10"/>
        <rFont val="Arial"/>
        <family val="2"/>
      </rPr>
      <t xml:space="preserve"> Resources in prospects, leads and unmapped prospects</t>
    </r>
  </si>
  <si>
    <t xml:space="preserve">SLEIPNER VEST </t>
  </si>
  <si>
    <t>ISLAY</t>
  </si>
  <si>
    <t>BØYLA</t>
  </si>
  <si>
    <t>EDVARD GRIEG</t>
  </si>
  <si>
    <t>MARTIN LINGE</t>
  </si>
  <si>
    <t>SKULD</t>
  </si>
  <si>
    <t>SVALIN</t>
  </si>
  <si>
    <t>30/6-28 S</t>
  </si>
  <si>
    <t>34/3-3 S</t>
  </si>
  <si>
    <t>35/11-2 Vega Sør</t>
  </si>
  <si>
    <t>30/11-8 A</t>
  </si>
  <si>
    <t>6407/6-6 Mikkel Sør</t>
  </si>
  <si>
    <r>
      <t xml:space="preserve">Sum betingede ressurser i felt 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</si>
  <si>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Sum betingede ressurser i funn                       </t>
    </r>
    <r>
      <rPr>
        <b/>
        <i/>
        <sz val="10"/>
        <rFont val="Arial"/>
        <family val="2"/>
      </rPr>
      <t>Sum contingent resources in discoveries</t>
    </r>
  </si>
  <si>
    <r>
      <t>MARTIN LINGE</t>
    </r>
    <r>
      <rPr>
        <vertAlign val="superscript"/>
        <sz val="9"/>
        <rFont val="Arial"/>
        <family val="2"/>
      </rPr>
      <t>3)</t>
    </r>
  </si>
  <si>
    <t>Yttergryta</t>
  </si>
  <si>
    <t>FRAM H-NORD</t>
  </si>
  <si>
    <t>GINA KROG</t>
  </si>
  <si>
    <t>Glitne</t>
  </si>
  <si>
    <t>34/10-46 S</t>
  </si>
  <si>
    <t>34/10-A-8</t>
  </si>
  <si>
    <t>30/9-20 S</t>
  </si>
  <si>
    <t>IVAR AASEN</t>
  </si>
  <si>
    <t>Kond./Cond.</t>
  </si>
  <si>
    <r>
      <t>mrd Sm</t>
    </r>
    <r>
      <rPr>
        <b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bill Sm</t>
    </r>
    <r>
      <rPr>
        <b/>
        <i/>
        <vertAlign val="superscript"/>
        <sz val="10"/>
        <rFont val="Arial"/>
        <family val="2"/>
      </rPr>
      <t>3</t>
    </r>
  </si>
  <si>
    <r>
      <t>Discovery</t>
    </r>
    <r>
      <rPr>
        <i/>
        <vertAlign val="superscript"/>
        <sz val="9"/>
        <rFont val="Arial"/>
        <family val="2"/>
      </rPr>
      <t>1)</t>
    </r>
  </si>
  <si>
    <r>
      <t>Sum o.e</t>
    </r>
    <r>
      <rPr>
        <b/>
        <vertAlign val="superscript"/>
        <sz val="9"/>
        <rFont val="Arial"/>
        <family val="2"/>
      </rPr>
      <t>2</t>
    </r>
  </si>
  <si>
    <t>1) Names in brackets are not official discovery name</t>
  </si>
  <si>
    <r>
      <t>2)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</si>
  <si>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r>
      <t>Funnår</t>
    </r>
    <r>
      <rPr>
        <b/>
        <vertAlign val="superscript"/>
        <sz val="9"/>
        <rFont val="Arial"/>
        <family val="2"/>
      </rPr>
      <t xml:space="preserve">3)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3)</t>
    </r>
  </si>
  <si>
    <r>
      <t>2) 1,9 er omregningsfaktoren for NGL i tonn til Sm</t>
    </r>
    <r>
      <rPr>
        <vertAlign val="superscript"/>
        <sz val="9"/>
        <rFont val="Arial"/>
        <family val="2"/>
      </rPr>
      <t>3</t>
    </r>
  </si>
  <si>
    <t>1) Names in brackets are not official discovery names</t>
  </si>
  <si>
    <t>6507/3-8 (Gjøk)</t>
  </si>
  <si>
    <t>7122/6-1 (Tornerose)</t>
  </si>
  <si>
    <t>34/6-2 S (Garantiana)</t>
  </si>
  <si>
    <t>1) Names in brackets are not official  discovery names</t>
  </si>
  <si>
    <r>
      <t>Funn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</t>
    </r>
    <r>
      <rPr>
        <i/>
        <vertAlign val="superscript"/>
        <sz val="9"/>
        <rFont val="Arial"/>
        <family val="2"/>
      </rPr>
      <t>1)</t>
    </r>
  </si>
  <si>
    <r>
      <t>Funn</t>
    </r>
    <r>
      <rPr>
        <b/>
        <vertAlign val="superscript"/>
        <sz val="9"/>
        <rFont val="Arial"/>
        <family val="2"/>
      </rPr>
      <t>1)</t>
    </r>
  </si>
  <si>
    <t>Huldra</t>
  </si>
  <si>
    <t>Murchison</t>
  </si>
  <si>
    <t>FRAM H- NORD</t>
  </si>
  <si>
    <t>028 B</t>
  </si>
  <si>
    <r>
      <t>HANZ</t>
    </r>
    <r>
      <rPr>
        <vertAlign val="superscript"/>
        <sz val="9"/>
        <rFont val="Arial"/>
        <family val="2"/>
      </rPr>
      <t>3)</t>
    </r>
  </si>
  <si>
    <t>25/7-5</t>
  </si>
  <si>
    <t>34/10-52 A</t>
  </si>
  <si>
    <t>34/10-52 B</t>
  </si>
  <si>
    <t>33/12-8 S Skinfaks</t>
  </si>
  <si>
    <t>34/8-17 S</t>
  </si>
  <si>
    <t>30/11-8 S (Krafla)</t>
  </si>
  <si>
    <t>7/11-7</t>
  </si>
  <si>
    <t>Tabeller:</t>
  </si>
  <si>
    <t>FLYNDRE</t>
  </si>
  <si>
    <t>ODs Ressursklassifisering</t>
  </si>
  <si>
    <t>JOHAN SVERDRUP</t>
  </si>
  <si>
    <t>475 BS</t>
  </si>
  <si>
    <t>30/9-27 S (Parkes)</t>
  </si>
  <si>
    <t>6608/10-11 S (Trost)</t>
  </si>
  <si>
    <t>34/10-54 A</t>
  </si>
  <si>
    <t>6506/9-3 (Smørbukk Nord)</t>
  </si>
  <si>
    <t>7220/7-3 S (Drivis)</t>
  </si>
  <si>
    <t>30/11-9 A (Askja Øst)</t>
  </si>
  <si>
    <t>30/11-9 S (Askja)</t>
  </si>
  <si>
    <t>7120/12-3 (Alke Nord)</t>
  </si>
  <si>
    <t>7120/12-2 (Alke Sør)</t>
  </si>
  <si>
    <t>7324/8-1 Wisting</t>
  </si>
  <si>
    <t>Repsol Norge AS</t>
  </si>
  <si>
    <t>Total E&amp;P UK Ltd</t>
  </si>
  <si>
    <t>MARIA</t>
  </si>
  <si>
    <t>25/2-10 S (Frigg-GammaDelta)</t>
  </si>
  <si>
    <r>
      <t>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mill Sm</t>
    </r>
    <r>
      <rPr>
        <i/>
        <vertAlign val="superscript"/>
        <sz val="9"/>
        <rFont val="Arial"/>
        <family val="2"/>
      </rPr>
      <t>3</t>
    </r>
  </si>
  <si>
    <r>
      <t>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bill Sm</t>
    </r>
    <r>
      <rPr>
        <i/>
        <vertAlign val="superscript"/>
        <sz val="9"/>
        <rFont val="Arial"/>
        <family val="2"/>
      </rPr>
      <t>3</t>
    </r>
  </si>
  <si>
    <t>I produksjon /Producing</t>
  </si>
  <si>
    <r>
      <t xml:space="preserve">Godkjent for utvinning / </t>
    </r>
    <r>
      <rPr>
        <i/>
        <sz val="10"/>
        <rFont val="Arial"/>
        <family val="2"/>
      </rPr>
      <t>Approved for production</t>
    </r>
  </si>
  <si>
    <r>
      <t xml:space="preserve">Besluttet for utvinning / </t>
    </r>
    <r>
      <rPr>
        <i/>
        <sz val="10"/>
        <rFont val="Arial"/>
        <family val="2"/>
      </rPr>
      <t>Decided for production</t>
    </r>
  </si>
  <si>
    <r>
      <t xml:space="preserve">Utvinning i avklaringsfase / </t>
    </r>
    <r>
      <rPr>
        <i/>
        <sz val="10"/>
        <rFont val="Arial"/>
        <family val="2"/>
      </rPr>
      <t xml:space="preserve">Production in clarification phase </t>
    </r>
  </si>
  <si>
    <r>
      <t xml:space="preserve">Utvinning ikke evaluert                                     </t>
    </r>
    <r>
      <rPr>
        <i/>
        <sz val="10"/>
        <rFont val="Arial"/>
        <family val="2"/>
      </rPr>
      <t>Production not evaluated</t>
    </r>
  </si>
  <si>
    <t>Volve</t>
  </si>
  <si>
    <t>Jette</t>
  </si>
  <si>
    <r>
      <t xml:space="preserve">Produsert og solgt fra nedstengde felt
</t>
    </r>
    <r>
      <rPr>
        <i/>
        <sz val="10"/>
        <rFont val="Arial"/>
        <family val="2"/>
      </rPr>
      <t>Sum fields with ceased production</t>
    </r>
  </si>
  <si>
    <r>
      <t xml:space="preserve">Produsert og solgt fra felt i produksjon
</t>
    </r>
    <r>
      <rPr>
        <i/>
        <sz val="9"/>
        <rFont val="Arial"/>
        <family val="2"/>
      </rPr>
      <t>Sum production from producing fields</t>
    </r>
  </si>
  <si>
    <t>2/4-21 (King Lear)</t>
  </si>
  <si>
    <t>25/5-9 (Trell)</t>
  </si>
  <si>
    <t>31/7-1 (Brasse)</t>
  </si>
  <si>
    <t>25/2-18 S (Langfjellet)</t>
  </si>
  <si>
    <t>30/11-14 (Slemmestad)</t>
  </si>
  <si>
    <t>6407/2-6 S (Flyndretind)</t>
  </si>
  <si>
    <t>BYRDING</t>
  </si>
  <si>
    <t>UTGARD</t>
  </si>
  <si>
    <t>Aker BP ASA</t>
  </si>
  <si>
    <t>34/10-C-18 A</t>
  </si>
  <si>
    <t>33/12-9 S (Skinfaks Sør)</t>
  </si>
  <si>
    <t>6407/8-5 A</t>
  </si>
  <si>
    <t>30/4-3 S</t>
  </si>
  <si>
    <t>6608/10-15 (Svale Nord)</t>
  </si>
  <si>
    <t>30/11-5 (Steinbit)</t>
  </si>
  <si>
    <t>30/11-10 (Krafla Nord)</t>
  </si>
  <si>
    <t>30/11-11 S (Madam Felle)</t>
  </si>
  <si>
    <t>30/11-12 S (Askja Sørøst)</t>
  </si>
  <si>
    <t>30/11-13 (Beerenberg)</t>
  </si>
  <si>
    <t>30/11-14 B (Haraldsplass)</t>
  </si>
  <si>
    <t>6406/12-3 A (Bue)</t>
  </si>
  <si>
    <t>2/4-23 S (Julius)</t>
  </si>
  <si>
    <t>090 B</t>
  </si>
  <si>
    <t xml:space="preserve">     30/11-5 (Steinbit) - funnår 1997</t>
  </si>
  <si>
    <t xml:space="preserve">     30/11-8 A - funnår 2011</t>
  </si>
  <si>
    <t xml:space="preserve">     30/11-9 A (Askja Øst) - funnår 2014</t>
  </si>
  <si>
    <t xml:space="preserve">     30/11-12 S (Askja Sørøst) - funnår 2016</t>
  </si>
  <si>
    <t xml:space="preserve">     30/11-13 (Beerenberg) - funnår 2016</t>
  </si>
  <si>
    <t xml:space="preserve">     30/11-14 (Slemmestad) - funnår 2016</t>
  </si>
  <si>
    <t xml:space="preserve">     30/11-14 B (Haraldsplass) - funnår 2016</t>
  </si>
  <si>
    <t xml:space="preserve">     30/11-5 (Steinbit) - discovery year 1997</t>
  </si>
  <si>
    <t xml:space="preserve">     30/11-8 A - discovery year 2011</t>
  </si>
  <si>
    <t xml:space="preserve">     30/11-9 A (Askja Øst) - discovery year 2014</t>
  </si>
  <si>
    <t xml:space="preserve">     30/11-9 S (Askja) - discovery year 2013</t>
  </si>
  <si>
    <t xml:space="preserve">     30/11-12 S (Askja Sørøst) - discovery year 2016</t>
  </si>
  <si>
    <t xml:space="preserve">     30/11-13 (Beerenberg) - discovery year 2016</t>
  </si>
  <si>
    <t xml:space="preserve">     30/11-14 (Slemmestad) - discovery year 2016</t>
  </si>
  <si>
    <t xml:space="preserve">     30/11-14 B (Haraldsplass) - discovery year 2016</t>
  </si>
  <si>
    <t>RK 4F: Ressurser i funn i avklaringsfase
Resources in clarification phase</t>
  </si>
  <si>
    <t>Funn</t>
  </si>
  <si>
    <r>
      <t>Sum o.e</t>
    </r>
    <r>
      <rPr>
        <b/>
        <vertAlign val="superscript"/>
        <sz val="9"/>
        <rFont val="Arial"/>
        <family val="2"/>
      </rPr>
      <t>1</t>
    </r>
  </si>
  <si>
    <t>Discovery</t>
  </si>
  <si>
    <t>7324/7-2 (Hanssen)</t>
  </si>
  <si>
    <r>
      <t xml:space="preserve">Utvinning ikke evaluert                                       </t>
    </r>
    <r>
      <rPr>
        <i/>
        <sz val="10"/>
        <rFont val="Arial"/>
        <family val="2"/>
      </rPr>
      <t>Production not evaluated</t>
    </r>
  </si>
  <si>
    <r>
      <t>Produsert mengde/</t>
    </r>
    <r>
      <rPr>
        <i/>
        <sz val="10"/>
        <rFont val="Arial"/>
        <family val="2"/>
      </rPr>
      <t>Produced</t>
    </r>
  </si>
  <si>
    <r>
      <t>Ressursklasse /</t>
    </r>
    <r>
      <rPr>
        <i/>
        <sz val="10"/>
        <rFont val="Arial"/>
        <family val="2"/>
      </rPr>
      <t xml:space="preserve"> Resource Class</t>
    </r>
  </si>
  <si>
    <r>
      <t>Produsert mengde/</t>
    </r>
    <r>
      <rPr>
        <i/>
        <sz val="11"/>
        <color theme="1"/>
        <rFont val="Calibri"/>
        <family val="2"/>
        <scheme val="minor"/>
      </rPr>
      <t>Produced</t>
    </r>
  </si>
  <si>
    <r>
      <t>Utvinning sannsynlig, men uavklart                Production</t>
    </r>
    <r>
      <rPr>
        <i/>
        <sz val="10"/>
        <rFont val="Arial"/>
        <family val="2"/>
      </rPr>
      <t xml:space="preserve"> likely, but not resolved</t>
    </r>
  </si>
  <si>
    <r>
      <t xml:space="preserve">Kode         </t>
    </r>
    <r>
      <rPr>
        <b/>
        <i/>
        <sz val="9"/>
        <rFont val="Arial"/>
        <family val="2"/>
      </rPr>
      <t>Code</t>
    </r>
  </si>
  <si>
    <t>Ressursklasse/Resource Class</t>
  </si>
  <si>
    <r>
      <t xml:space="preserve">Produsert og solgt fra felt der produksjonen er avsluttet og fra
felt i produksjon. (Ressursklasse 0)
</t>
    </r>
    <r>
      <rPr>
        <i/>
        <sz val="12"/>
        <rFont val="Arial"/>
        <family val="2"/>
      </rPr>
      <t>Historical production from fields where production is ceased 
and from fields in production. (Resource Class 0)</t>
    </r>
  </si>
  <si>
    <r>
      <t xml:space="preserve">Reserver i felt. (Ressursklasse 1, 2 og 3)
</t>
    </r>
    <r>
      <rPr>
        <i/>
        <sz val="12"/>
        <rFont val="Arial"/>
        <family val="2"/>
      </rPr>
      <t>Reserves in fields.  (Resource Classes 1, 2 and 3)</t>
    </r>
  </si>
  <si>
    <r>
      <t xml:space="preserve">Ressurser i funn i avklaringsfase (Ressursklasse 4F)
</t>
    </r>
    <r>
      <rPr>
        <i/>
        <sz val="12"/>
        <rFont val="Arial"/>
        <family val="2"/>
      </rPr>
      <t>Resources in clarification phase (Resource Class 4F)</t>
    </r>
  </si>
  <si>
    <r>
      <t xml:space="preserve">Ressurser i funn der utvinning er sannsynlig, men uavklart (Ressursklasse 5F)
</t>
    </r>
    <r>
      <rPr>
        <i/>
        <sz val="12"/>
        <rFont val="Arial"/>
        <family val="2"/>
      </rPr>
      <t>Resources in discoveries where development is likely but not resolved (Resource Class 5F)</t>
    </r>
  </si>
  <si>
    <r>
      <t xml:space="preserve">Ressurser i funn hvor utvinning ikke er evaluert (Ressursklasse 7F)
</t>
    </r>
    <r>
      <rPr>
        <i/>
        <sz val="12"/>
        <rFont val="Arial"/>
        <family val="2"/>
      </rPr>
      <t>Resources in discoveries where production is not evaluated
(Resource Class 7F)</t>
    </r>
  </si>
  <si>
    <t>RK 5F: Ressurser i funn der utvinning er sannsynlig, men uavklart
Resources in discoveries where production is likely but not resolved</t>
  </si>
  <si>
    <t>Totale utvinnbare petroleumsressurser på norsk kontinentalsokkel fordelt på ressursklasser</t>
  </si>
  <si>
    <t>Original Recoverable Petroleum Resources on the Norwegian Continental Shelf split on resource classes</t>
  </si>
  <si>
    <t>UNFC klassifisering</t>
  </si>
  <si>
    <t>UNFC Class</t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</si>
  <si>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</si>
  <si>
    <t>G1</t>
  </si>
  <si>
    <t>G1+G2</t>
  </si>
  <si>
    <t>G1+G2+G3</t>
  </si>
  <si>
    <t>E1.1;F1.1</t>
  </si>
  <si>
    <t>E1.1;F1.2</t>
  </si>
  <si>
    <t>E1.1;F1.3</t>
  </si>
  <si>
    <t>E1.1;F2.1</t>
  </si>
  <si>
    <t>E2;F2.1</t>
  </si>
  <si>
    <t>E2;F2.2</t>
  </si>
  <si>
    <t>E3.2;F2.2</t>
  </si>
  <si>
    <t>E3.3;F2</t>
  </si>
  <si>
    <t>E3.2;F3.4</t>
  </si>
  <si>
    <t>UNFC         Sub-class</t>
  </si>
  <si>
    <t>NGL        mill tonn</t>
  </si>
  <si>
    <t>1.1;1.1;1+2</t>
  </si>
  <si>
    <t>1.1;1.2;1+2</t>
  </si>
  <si>
    <t>1.1;1.3;1+2</t>
  </si>
  <si>
    <t>1.1;2.1;1+2</t>
  </si>
  <si>
    <t>2;2.1;1+2</t>
  </si>
  <si>
    <t>2;2.2;1+2</t>
  </si>
  <si>
    <t>3.3;2.3;1+2</t>
  </si>
  <si>
    <t>3.2;2.2;1+2</t>
  </si>
  <si>
    <t>3.2;3;4</t>
  </si>
  <si>
    <t>UNFC         Class</t>
  </si>
  <si>
    <r>
      <t>Total    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</si>
  <si>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t>1;1;1+2</t>
  </si>
  <si>
    <t>1;2;1+2</t>
  </si>
  <si>
    <t>2;2;1+2</t>
  </si>
  <si>
    <r>
      <t>Total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</si>
  <si>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o.e.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</si>
  <si>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o.e.</t>
    </r>
  </si>
  <si>
    <r>
      <t>oil           mill Sm</t>
    </r>
    <r>
      <rPr>
        <vertAlign val="superscript"/>
        <sz val="10"/>
        <rFont val="Arial"/>
        <family val="2"/>
      </rPr>
      <t>3</t>
    </r>
  </si>
  <si>
    <r>
      <t>condensate   mill Sm</t>
    </r>
    <r>
      <rPr>
        <vertAlign val="superscript"/>
        <sz val="10"/>
        <rFont val="Arial"/>
        <family val="2"/>
      </rPr>
      <t>3</t>
    </r>
  </si>
  <si>
    <r>
      <t>gas              bill Sm</t>
    </r>
    <r>
      <rPr>
        <vertAlign val="superscript"/>
        <sz val="10"/>
        <rFont val="Arial"/>
        <family val="2"/>
      </rPr>
      <t>3</t>
    </r>
  </si>
  <si>
    <r>
      <t>oil                  mill Sm</t>
    </r>
    <r>
      <rPr>
        <vertAlign val="superscript"/>
        <sz val="10"/>
        <rFont val="Arial"/>
        <family val="2"/>
      </rPr>
      <t>3</t>
    </r>
  </si>
  <si>
    <t>NGL               mill tonn</t>
  </si>
  <si>
    <r>
      <t>gas               bill Sm</t>
    </r>
    <r>
      <rPr>
        <vertAlign val="superscript"/>
        <sz val="10"/>
        <rFont val="Arial"/>
        <family val="2"/>
      </rPr>
      <t>3</t>
    </r>
  </si>
  <si>
    <t>oil</t>
  </si>
  <si>
    <t>gas</t>
  </si>
  <si>
    <r>
      <t>bill Sm</t>
    </r>
    <r>
      <rPr>
        <vertAlign val="superscript"/>
        <sz val="11"/>
        <color theme="1"/>
        <rFont val="Calibri"/>
        <family val="2"/>
        <scheme val="minor"/>
      </rPr>
      <t>3</t>
    </r>
  </si>
  <si>
    <t>G4.1</t>
  </si>
  <si>
    <t>G4.1+G4.2</t>
  </si>
  <si>
    <t>G4.1+G4.2+G4.3</t>
  </si>
  <si>
    <t>SINDRE</t>
  </si>
  <si>
    <t>25/4-2 (Trine)</t>
  </si>
  <si>
    <t>30/11-7 (Fulla)</t>
  </si>
  <si>
    <t>GINA KROGH</t>
  </si>
  <si>
    <t>091</t>
  </si>
  <si>
    <t>NORNE INSIDE</t>
  </si>
  <si>
    <r>
      <t>BAUGE</t>
    </r>
    <r>
      <rPr>
        <vertAlign val="superscript"/>
        <sz val="9"/>
        <rFont val="Arial"/>
        <family val="2"/>
      </rPr>
      <t>3)</t>
    </r>
  </si>
  <si>
    <t>6706/12-2 (Snefrid Nord)</t>
  </si>
  <si>
    <t>35/11-17 (F-Vest)</t>
  </si>
  <si>
    <t>30/9-28 S</t>
  </si>
  <si>
    <t>7220/7-1 (Havis)</t>
  </si>
  <si>
    <t>Equinor Energy AS</t>
  </si>
  <si>
    <t>Neptune Energy Norge AS</t>
  </si>
  <si>
    <t>Repsol Sinopec North Sea Limited</t>
  </si>
  <si>
    <t>Spirit Energy Norway AS</t>
  </si>
  <si>
    <t>Vår Energi AS</t>
  </si>
  <si>
    <t>AASTA HANSTEEN</t>
  </si>
  <si>
    <t>Oselvar</t>
  </si>
  <si>
    <t>Brynhild</t>
  </si>
  <si>
    <r>
      <t>FENJA</t>
    </r>
    <r>
      <rPr>
        <vertAlign val="superscript"/>
        <sz val="9"/>
        <rFont val="Arial"/>
        <family val="2"/>
      </rPr>
      <t>3)</t>
    </r>
  </si>
  <si>
    <r>
      <t>JOHAN CASTBERG</t>
    </r>
    <r>
      <rPr>
        <vertAlign val="superscript"/>
        <sz val="9"/>
        <rFont val="Arial"/>
        <family val="2"/>
      </rPr>
      <t>3)</t>
    </r>
  </si>
  <si>
    <r>
      <t>NOVA</t>
    </r>
    <r>
      <rPr>
        <vertAlign val="superscript"/>
        <sz val="9"/>
        <rFont val="Arial"/>
        <family val="2"/>
      </rPr>
      <t>3)</t>
    </r>
  </si>
  <si>
    <t>25/11-27 (F-struktur)</t>
  </si>
  <si>
    <t>25/2-5 Lille Frøy</t>
  </si>
  <si>
    <t>6506/12-3 (Lysing)</t>
  </si>
  <si>
    <t>6507/7-13</t>
  </si>
  <si>
    <t xml:space="preserve">     30/11-9 S (Askja) - funnår 2013</t>
  </si>
  <si>
    <t>15/5-2 Eirin</t>
  </si>
  <si>
    <t>2/12-1 Mjølner</t>
  </si>
  <si>
    <t>3/7-8 S (Trym Sør)</t>
  </si>
  <si>
    <t>30/5-3 S (Corvus)</t>
  </si>
  <si>
    <t>34/12-1 (Afrodite)</t>
  </si>
  <si>
    <t>35/2-1 (Peon)</t>
  </si>
  <si>
    <t>6406/2-7 (Erlend)</t>
  </si>
  <si>
    <t>6406/9-1 Linnorm</t>
  </si>
  <si>
    <t>6407/7-8 (Noatun)</t>
  </si>
  <si>
    <t>6407/7-9 S</t>
  </si>
  <si>
    <t>6506/11-2 (Lange)</t>
  </si>
  <si>
    <t>6507/11-6 Sigrid</t>
  </si>
  <si>
    <t>6507/3-7 (Idun Nord)</t>
  </si>
  <si>
    <t>6507/8-9 (Carmen)</t>
  </si>
  <si>
    <t>6607/12-2 S (Alve Nord)</t>
  </si>
  <si>
    <t>6705/10-1 (Asterix)</t>
  </si>
  <si>
    <t>7121/5-2 (Snøhvit Beta)</t>
  </si>
  <si>
    <t>7219/8-2 (Iskrystall)</t>
  </si>
  <si>
    <t>7220/4-1 (Kramsnø)</t>
  </si>
  <si>
    <t>7220/7-2 S (Skavl)</t>
  </si>
  <si>
    <t>16/1-26 S</t>
  </si>
  <si>
    <t>16/1-29 S (Lille Prinsen)</t>
  </si>
  <si>
    <t>16/2-3 (Ragnarock)</t>
  </si>
  <si>
    <t>16/2-4</t>
  </si>
  <si>
    <t>16/2-5</t>
  </si>
  <si>
    <t>2/4-17 Tjalve</t>
  </si>
  <si>
    <t>24/6-1 (Peik)</t>
  </si>
  <si>
    <t>24/9-10 S (Caterpillar)</t>
  </si>
  <si>
    <t>35/12-2 (Grosbeak)</t>
  </si>
  <si>
    <t>35/12-6 S</t>
  </si>
  <si>
    <t>6407/2-5 S (Nona)</t>
  </si>
  <si>
    <t>6507/3-12 (Osprey)</t>
  </si>
  <si>
    <t>6608/10-17 S (Cape Vulture)</t>
  </si>
  <si>
    <t>7219/12-1 (Filicudi)</t>
  </si>
  <si>
    <t>7219/9-2 (Kayak)</t>
  </si>
  <si>
    <t>7220/5-3 (Skruis)</t>
  </si>
  <si>
    <t>7220/6-2 R (Neiden)</t>
  </si>
  <si>
    <t>25/4-3 (Gekko)</t>
  </si>
  <si>
    <t>25/8-1 (Ringhorne Forseti)</t>
  </si>
  <si>
    <t>34/10-44 S (Rimfaks Lunde)</t>
  </si>
  <si>
    <t>30/6-18 (Kappa)</t>
  </si>
  <si>
    <t>30/6-26 (Gamma Vest)</t>
  </si>
  <si>
    <t>7120/7-2 (Askeladd Sentral)</t>
  </si>
  <si>
    <t>7120/7-1 (Askeladd Vest)</t>
  </si>
  <si>
    <t>7120/8-1 (Askeladd)</t>
  </si>
  <si>
    <t>7120/9-1 (Albatross)</t>
  </si>
  <si>
    <t>7121/4-2 (Snøhvit Nord)</t>
  </si>
  <si>
    <t>7121/7-2 (Albatross Sør)</t>
  </si>
  <si>
    <t>6506/12-1 Smørbukk</t>
  </si>
  <si>
    <t>6506/12-3 Smørbukk Sør</t>
  </si>
  <si>
    <t>ALBUSKJELL</t>
  </si>
  <si>
    <t>BAUGE</t>
  </si>
  <si>
    <t>BRYNHILD</t>
  </si>
  <si>
    <t>COD</t>
  </si>
  <si>
    <t>DVALIN</t>
  </si>
  <si>
    <t>EDDA</t>
  </si>
  <si>
    <t>FENJA</t>
  </si>
  <si>
    <t>FRIGG</t>
  </si>
  <si>
    <t>FRØY</t>
  </si>
  <si>
    <t>GAUPE</t>
  </si>
  <si>
    <t>GLITNE</t>
  </si>
  <si>
    <t>HANZ</t>
  </si>
  <si>
    <t>HULDRA</t>
  </si>
  <si>
    <t>JETTE</t>
  </si>
  <si>
    <t>JOHAN CASTBERG</t>
  </si>
  <si>
    <t>JOTUN</t>
  </si>
  <si>
    <t>LILLE-FRIGG</t>
  </si>
  <si>
    <t>MIME</t>
  </si>
  <si>
    <t>MURCHISON</t>
  </si>
  <si>
    <t>NORDØST FRIGG</t>
  </si>
  <si>
    <t>NOVA</t>
  </si>
  <si>
    <t>ODA</t>
  </si>
  <si>
    <t>ODIN</t>
  </si>
  <si>
    <t>OSELVAR</t>
  </si>
  <si>
    <t>SKOGUL</t>
  </si>
  <si>
    <t>TOMMELITEN GAMMA</t>
  </si>
  <si>
    <t>TOR</t>
  </si>
  <si>
    <t>TRESTAKK</t>
  </si>
  <si>
    <t>VARG</t>
  </si>
  <si>
    <t>VEST EKOFISK</t>
  </si>
  <si>
    <t>VOLVE</t>
  </si>
  <si>
    <t>YTTERGRYTA</t>
  </si>
  <si>
    <t>ØST FRIGG</t>
  </si>
  <si>
    <r>
      <t>7220/11-1 (Alta)</t>
    </r>
    <r>
      <rPr>
        <vertAlign val="superscript"/>
        <sz val="9"/>
        <color theme="1"/>
        <rFont val="Arial"/>
        <family val="2"/>
      </rPr>
      <t>4)</t>
    </r>
  </si>
  <si>
    <t>Reserves in discoveries in RC 2F</t>
  </si>
  <si>
    <r>
      <t>Oljeekv.</t>
    </r>
    <r>
      <rPr>
        <b/>
        <vertAlign val="superscript"/>
        <sz val="9"/>
        <rFont val="Arial"/>
        <family val="2"/>
      </rPr>
      <t>1) 2)</t>
    </r>
  </si>
  <si>
    <r>
      <t>Funnår</t>
    </r>
    <r>
      <rPr>
        <b/>
        <vertAlign val="superscript"/>
        <sz val="9"/>
        <rFont val="Arial"/>
        <family val="2"/>
      </rPr>
      <t>3)</t>
    </r>
  </si>
  <si>
    <r>
      <t xml:space="preserve">Sum o.e </t>
    </r>
    <r>
      <rPr>
        <vertAlign val="superscript"/>
        <sz val="9"/>
        <rFont val="Arial"/>
        <family val="2"/>
      </rPr>
      <t>2)</t>
    </r>
  </si>
  <si>
    <r>
      <t>Sum o.e</t>
    </r>
    <r>
      <rPr>
        <vertAlign val="superscript"/>
        <sz val="9"/>
        <rFont val="Arial"/>
        <family val="2"/>
      </rPr>
      <t xml:space="preserve"> 2)</t>
    </r>
  </si>
  <si>
    <r>
      <t>Funnår</t>
    </r>
    <r>
      <rPr>
        <b/>
        <vertAlign val="superscript"/>
        <sz val="9"/>
        <rFont val="Arial"/>
        <family val="2"/>
      </rPr>
      <t>2)</t>
    </r>
  </si>
  <si>
    <r>
      <t>YME</t>
    </r>
    <r>
      <rPr>
        <vertAlign val="superscript"/>
        <sz val="9"/>
        <rFont val="Arial"/>
        <family val="2"/>
      </rPr>
      <t>3)</t>
    </r>
  </si>
  <si>
    <t>1) Reserve estimates are not affected by commercial agreements</t>
  </si>
  <si>
    <r>
      <t>NGL</t>
    </r>
    <r>
      <rPr>
        <b/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2)</t>
    </r>
  </si>
  <si>
    <r>
      <t>34/11-2 S (Nøkken)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</si>
  <si>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2) 1,9 er omregningsfaktoren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.</t>
    </r>
  </si>
  <si>
    <r>
      <t>2) 1 tonne NGL = 1.9 Sm</t>
    </r>
    <r>
      <rPr>
        <i/>
        <vertAlign val="superscript"/>
        <sz val="9"/>
        <color theme="1"/>
        <rFont val="Arial"/>
        <family val="2"/>
      </rPr>
      <t>3</t>
    </r>
    <r>
      <rPr>
        <i/>
        <sz val="9"/>
        <color theme="1"/>
        <rFont val="Arial"/>
        <family val="2"/>
      </rPr>
      <t xml:space="preserve"> NGL</t>
    </r>
  </si>
  <si>
    <r>
      <t>NGL</t>
    </r>
    <r>
      <rPr>
        <b/>
        <vertAlign val="superscript"/>
        <sz val="9"/>
        <rFont val="Arial"/>
        <family val="2"/>
      </rPr>
      <t>2)</t>
    </r>
  </si>
  <si>
    <t>1) Reserve-estimatene er ikke påvirket av kommersielle avtaler</t>
  </si>
  <si>
    <r>
      <t>Funnår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</si>
  <si>
    <t>Estimatene gir en oversikt over hvor mye olje og gass som fantes i reservoarene før produksjonen tok til.</t>
  </si>
  <si>
    <t>Det finnes alternative måter å beregne tilstedeværende ressurser på. Estimatene som oppgis er derfor ikke nødvendigvis sammenlignbare mellom de ulike feltene.</t>
  </si>
  <si>
    <t>The estimates give an overview of how much oil and gas were in the reservoars before production started.</t>
  </si>
  <si>
    <t>There are alternative methods for calculationg in-place resources. The given estimates are therefore not neccessarily comparible between fields.</t>
  </si>
  <si>
    <r>
      <t>condensate 
mill Sm</t>
    </r>
    <r>
      <rPr>
        <vertAlign val="superscript"/>
        <sz val="10"/>
        <rFont val="Arial"/>
        <family val="2"/>
      </rPr>
      <t>3</t>
    </r>
  </si>
  <si>
    <t>33/9-6 Delta</t>
  </si>
  <si>
    <t>Classification of petroleum resources</t>
  </si>
  <si>
    <t>TOR UNIT</t>
  </si>
  <si>
    <r>
      <t>DUVA</t>
    </r>
    <r>
      <rPr>
        <vertAlign val="superscript"/>
        <sz val="9"/>
        <rFont val="Arial"/>
        <family val="2"/>
      </rPr>
      <t>3)</t>
    </r>
  </si>
  <si>
    <r>
      <t>SOLVEIG</t>
    </r>
    <r>
      <rPr>
        <vertAlign val="superscript"/>
        <sz val="9"/>
        <rFont val="Arial"/>
        <family val="2"/>
      </rPr>
      <t>3)</t>
    </r>
  </si>
  <si>
    <t>Wintershall Dea Norge AS</t>
  </si>
  <si>
    <t>DNO Norge AS</t>
  </si>
  <si>
    <r>
      <t>16/1-12 (Rolvsnes)</t>
    </r>
    <r>
      <rPr>
        <vertAlign val="superscript"/>
        <sz val="11"/>
        <color theme="1"/>
        <rFont val="Calibri"/>
        <family val="2"/>
        <scheme val="minor"/>
      </rPr>
      <t>4)</t>
    </r>
  </si>
  <si>
    <t>6407/9-9 (Hasselmus)</t>
  </si>
  <si>
    <t>15/12-18 S (Storskrymten)</t>
  </si>
  <si>
    <t>17/12-1 Vette</t>
  </si>
  <si>
    <t>24/9-14 S (Froskelår)</t>
  </si>
  <si>
    <t>34/8-18 S (Telesto)</t>
  </si>
  <si>
    <t>6507/11-9 (Natalia)</t>
  </si>
  <si>
    <t>24/9-15 S (Froskelår Nordøst)</t>
  </si>
  <si>
    <t>15/3-4 (Sigrun)</t>
  </si>
  <si>
    <t>24/9-13 (Rumpetroll)</t>
  </si>
  <si>
    <t>25/2-21 (Liatårnet)</t>
  </si>
  <si>
    <t>25/7-7 (Busta)</t>
  </si>
  <si>
    <t>35/11-23 (Echino Sør)</t>
  </si>
  <si>
    <t>6507/2-5 S (Ørn)</t>
  </si>
  <si>
    <t>6507/3-13</t>
  </si>
  <si>
    <t>6507/5-9 S (Shrek)</t>
  </si>
  <si>
    <r>
      <t>24/9-12 S (Frosk)</t>
    </r>
    <r>
      <rPr>
        <vertAlign val="superscript"/>
        <sz val="9"/>
        <rFont val="Arial"/>
        <family val="2"/>
      </rPr>
      <t>5)</t>
    </r>
  </si>
  <si>
    <t>6) Heidrun omfatter leveranse til Tjeldbergodden</t>
  </si>
  <si>
    <t>7) Troll omfatter TOGI</t>
  </si>
  <si>
    <t>6) Heidrun includes delivery to Tjeldbergodden</t>
  </si>
  <si>
    <t>7) Troll includes TOGI</t>
  </si>
  <si>
    <r>
      <t>HEIDRUN</t>
    </r>
    <r>
      <rPr>
        <vertAlign val="superscript"/>
        <sz val="9"/>
        <rFont val="Arial"/>
        <family val="2"/>
      </rPr>
      <t>6)</t>
    </r>
  </si>
  <si>
    <r>
      <t>TROLL</t>
    </r>
    <r>
      <rPr>
        <vertAlign val="superscript"/>
        <sz val="9"/>
        <rFont val="Arial"/>
        <family val="2"/>
      </rPr>
      <t>7)</t>
    </r>
  </si>
  <si>
    <t>6507/7-15 S Dvalin</t>
  </si>
  <si>
    <t>6407/7-9 A</t>
  </si>
  <si>
    <t>6) 6407/7-9 S inkluderer ressurser i 6407/7-9 A - funnår 2016</t>
  </si>
  <si>
    <r>
      <t>6506/11-10 (Hades-Iris)</t>
    </r>
    <r>
      <rPr>
        <vertAlign val="superscript"/>
        <sz val="11"/>
        <color theme="1"/>
        <rFont val="Calibri"/>
        <family val="2"/>
        <scheme val="minor"/>
      </rPr>
      <t>7)</t>
    </r>
  </si>
  <si>
    <r>
      <t>7120/1-3 (Gohta)</t>
    </r>
    <r>
      <rPr>
        <vertAlign val="superscript"/>
        <sz val="11"/>
        <color theme="1"/>
        <rFont val="Calibri"/>
        <family val="2"/>
        <scheme val="minor"/>
      </rPr>
      <t>8)</t>
    </r>
  </si>
  <si>
    <t>8) 7120/1-3 (Gotha) inkluderer ressurser i RK 7F</t>
  </si>
  <si>
    <t>6) 6407/7-9 S includes resources in 6407/7-9 A - discovery year 2016</t>
  </si>
  <si>
    <t>8) 7120/1-3 (Gotha) includes resources in RC 7F</t>
  </si>
  <si>
    <t>SOLVEIG</t>
  </si>
  <si>
    <t>DUVA</t>
  </si>
  <si>
    <t>2) Funnår er oppgitt for den funnbrønnen som påviste forekomsten, og som er grunnlag for utviklingen av feltet</t>
  </si>
  <si>
    <t>2) Discovery year is given for the discovery well that found the deposit that was the basis for development of the field in question</t>
  </si>
  <si>
    <t>3) Funnår er oppgitt for den funnbrønnen som påviste forekomsten, og som er grunnlag for utviklingen av feltet</t>
  </si>
  <si>
    <t>3) Discovery year is given for the discovery well that found the deposit that was the basis for development of the field in question</t>
  </si>
  <si>
    <r>
      <t>YME</t>
    </r>
    <r>
      <rPr>
        <vertAlign val="superscript"/>
        <sz val="9"/>
        <color theme="1"/>
        <rFont val="Arial"/>
        <family val="2"/>
      </rPr>
      <t>3)</t>
    </r>
  </si>
  <si>
    <t>3) Funnår er oppgitt for den funnbrønnen som påviste forekomsten, og som er grunnlag for utviklingen av funnet</t>
  </si>
  <si>
    <t>1) Navn i parentes er ikke-offisielle funn navn</t>
  </si>
  <si>
    <r>
      <t>Reserver/</t>
    </r>
    <r>
      <rPr>
        <i/>
        <sz val="11"/>
        <color theme="1"/>
        <rFont val="Calibri"/>
        <family val="2"/>
        <scheme val="minor"/>
      </rPr>
      <t>Reserves</t>
    </r>
  </si>
  <si>
    <r>
      <t>Funnår</t>
    </r>
    <r>
      <rPr>
        <b/>
        <vertAlign val="superscript"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</si>
  <si>
    <t>3) Prøveutvinning er godkjent</t>
  </si>
  <si>
    <t xml:space="preserve">3) Test production is approved </t>
  </si>
  <si>
    <r>
      <t>16/1-12 (Rolvsnes)</t>
    </r>
    <r>
      <rPr>
        <vertAlign val="superscript"/>
        <sz val="11"/>
        <color theme="1"/>
        <rFont val="Calibri"/>
        <family val="2"/>
        <scheme val="minor"/>
      </rPr>
      <t>3)</t>
    </r>
  </si>
  <si>
    <r>
      <t>34/11-2 S (Nøkken)</t>
    </r>
    <r>
      <rPr>
        <vertAlign val="superscript"/>
        <sz val="11"/>
        <color theme="1"/>
        <rFont val="Calibri"/>
        <family val="2"/>
        <scheme val="minor"/>
      </rPr>
      <t>3)</t>
    </r>
  </si>
  <si>
    <t>3) Discovery year is given for the discovery well that found the deposit and that is the basis for development of the discovery in question</t>
  </si>
  <si>
    <t xml:space="preserve">3) Discovery year is given for the discovery well that found the deposit and that is the basis for development of the discovery in question </t>
  </si>
  <si>
    <t>Reserver RK 2F - Funn</t>
  </si>
  <si>
    <t>RK 7F: Ressurser i nye funn hvor utvinning ikke er evaluert
Resources in new discoveries where production is not evaluated</t>
  </si>
  <si>
    <t>4) Prøveutvinning er avsluttet</t>
  </si>
  <si>
    <t>5) Prøveutvinning pågår</t>
  </si>
  <si>
    <t>4) Test production is completed</t>
  </si>
  <si>
    <t>5) Test production is ongoing</t>
  </si>
  <si>
    <r>
      <t>Opprinnelige reserver</t>
    </r>
    <r>
      <rPr>
        <b/>
        <vertAlign val="superscript"/>
        <sz val="9"/>
        <rFont val="Arial"/>
        <family val="2"/>
      </rPr>
      <t xml:space="preserve"> 1)</t>
    </r>
  </si>
  <si>
    <r>
      <t>Betingede ressurser i felt*/</t>
    </r>
    <r>
      <rPr>
        <i/>
        <sz val="11"/>
        <color theme="1"/>
        <rFont val="Calibri"/>
        <family val="2"/>
        <scheme val="minor"/>
      </rPr>
      <t>Contingent resources in fields</t>
    </r>
    <r>
      <rPr>
        <sz val="11"/>
        <color theme="1"/>
        <rFont val="Calibri"/>
        <family val="2"/>
        <scheme val="minor"/>
      </rPr>
      <t>*</t>
    </r>
  </si>
  <si>
    <t xml:space="preserve">     30/11-11 S (Madam Felle) - funnår 2016</t>
  </si>
  <si>
    <t xml:space="preserve">     30/11-11 S (Madam Felle) - discovery year 2016</t>
  </si>
  <si>
    <t>1) Navn i parentes er  ikke-offisielle funn navn</t>
  </si>
  <si>
    <t>1) Salgs volumene i tabellen avviker fra produksjonstallene på ODs faktasider fordi verdijustering og kommersielle avtaler ikke er inkludert</t>
  </si>
  <si>
    <t>1) The sales volumes in the table deviate from the production figures on the NPD fact pages because value adjustments and commercial agreements are not included</t>
  </si>
  <si>
    <t>Solgt mengde
Quantity sold</t>
  </si>
  <si>
    <t>United Nations Framework Classification for Resources</t>
  </si>
  <si>
    <t>17. februar 2021</t>
  </si>
  <si>
    <t>Funn som i 2020 rapporteres som deler av andre felt og funn
Discoveries that are reported under other fields and discoveries</t>
  </si>
  <si>
    <r>
      <t xml:space="preserve">Ressursregnskap pr. 31.12.2020
</t>
    </r>
    <r>
      <rPr>
        <b/>
        <i/>
        <sz val="10"/>
        <rFont val="Arial"/>
        <family val="2"/>
      </rPr>
      <t>Resource account as of 31.12.2020</t>
    </r>
  </si>
  <si>
    <r>
      <t xml:space="preserve">Endring fra 2019
</t>
    </r>
    <r>
      <rPr>
        <b/>
        <i/>
        <sz val="10"/>
        <rFont val="Arial"/>
        <family val="2"/>
      </rPr>
      <t>Changes from 2019</t>
    </r>
  </si>
  <si>
    <t>Totale petroleumsressurser på norsk kontinentalsokkel per 31.12.2020</t>
  </si>
  <si>
    <t>Original Recoverable Petroleum Resources on the Norwegian Continental Shelf as of 31 December, 2020</t>
  </si>
  <si>
    <r>
      <t>Ressursregnskap/</t>
    </r>
    <r>
      <rPr>
        <b/>
        <i/>
        <sz val="11"/>
        <rFont val="Calibri"/>
        <family val="2"/>
        <scheme val="minor"/>
      </rPr>
      <t>Resource accounts per 31.12.2020</t>
    </r>
  </si>
  <si>
    <r>
      <t>Endring i forhold til 2019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Changes from 2019</t>
    </r>
  </si>
  <si>
    <t>3) Felt med godkjent utbyggingsplan der produksjonen ikke var startet per 31.12.2020</t>
  </si>
  <si>
    <t>3) Fields with an approved development plan not in production as of 31.12.2020</t>
  </si>
  <si>
    <t>Operatør per 31.12.2020</t>
  </si>
  <si>
    <r>
      <t xml:space="preserve">Funn </t>
    </r>
    <r>
      <rPr>
        <i/>
        <sz val="9"/>
        <rFont val="Arial"/>
        <family val="2"/>
      </rPr>
      <t>som i 2020 rapporteres som deler av 
andre felt eller funn
Discoveries that are reported under other
fields and discoveries</t>
    </r>
  </si>
  <si>
    <r>
      <t xml:space="preserve">Funn som i 2020 rapporteres som deler av 
andre felt eller funn
</t>
    </r>
    <r>
      <rPr>
        <i/>
        <sz val="12"/>
        <rFont val="Arial"/>
        <family val="2"/>
      </rPr>
      <t>Discoveries that are reported under other
fields and discoveries</t>
    </r>
  </si>
  <si>
    <t xml:space="preserve">     30/11-10 (Krafla Nord)  - funnår 2014</t>
  </si>
  <si>
    <t xml:space="preserve">     30/11-10 (Krafla Nord)  - discovery year 2014</t>
  </si>
  <si>
    <t>1/9-1 Tommeliten Alpha</t>
  </si>
  <si>
    <t>15/12-21 (Grevling)</t>
  </si>
  <si>
    <t>6506/9-2 S (Fogelberg)</t>
  </si>
  <si>
    <t>5) 2/4-21 (King Lear) inkluderer ressurser i 2/4-23 S (Julius) - funnår 2015</t>
  </si>
  <si>
    <t>8) 6406/2-1 Lavrans inkluderer ressurser i RK 7F</t>
  </si>
  <si>
    <r>
      <t>2/4-21 (King Lear)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</si>
  <si>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25/2-10 S (Frigg-GammaDelta)</t>
    </r>
    <r>
      <rPr>
        <vertAlign val="superscript"/>
        <sz val="11"/>
        <color theme="1"/>
        <rFont val="Calibri"/>
        <family val="2"/>
        <scheme val="minor"/>
      </rPr>
      <t>6)</t>
    </r>
  </si>
  <si>
    <r>
      <t>30/11-8 S (Krafla)</t>
    </r>
    <r>
      <rPr>
        <vertAlign val="superscript"/>
        <sz val="11"/>
        <color theme="1"/>
        <rFont val="Calibri"/>
        <family val="2"/>
        <scheme val="minor"/>
      </rPr>
      <t>7)</t>
    </r>
  </si>
  <si>
    <r>
      <t>6406/2-1 Lavrans</t>
    </r>
    <r>
      <rPr>
        <vertAlign val="superscript"/>
        <sz val="11"/>
        <color theme="1"/>
        <rFont val="Calibri"/>
        <family val="2"/>
        <scheme val="minor"/>
      </rPr>
      <t>8)</t>
    </r>
  </si>
  <si>
    <r>
      <t>6407/6-6 Mikkel Sør</t>
    </r>
    <r>
      <rPr>
        <vertAlign val="superscript"/>
        <sz val="11"/>
        <color theme="1"/>
        <rFont val="Calibri"/>
        <family val="2"/>
        <scheme val="minor"/>
      </rPr>
      <t>9)</t>
    </r>
  </si>
  <si>
    <r>
      <t>7120/12-2 (Alke Sør)</t>
    </r>
    <r>
      <rPr>
        <vertAlign val="superscript"/>
        <sz val="11"/>
        <color theme="1"/>
        <rFont val="Calibri"/>
        <family val="2"/>
        <scheme val="minor"/>
      </rPr>
      <t>10)</t>
    </r>
  </si>
  <si>
    <r>
      <t>7324/8-1 (Wisting)</t>
    </r>
    <r>
      <rPr>
        <vertAlign val="superscript"/>
        <sz val="11"/>
        <color theme="1"/>
        <rFont val="Calibri"/>
        <family val="2"/>
        <scheme val="minor"/>
      </rPr>
      <t>11)</t>
    </r>
  </si>
  <si>
    <t>8) 6406/2-1 Lavrans includes resources in RC 7F</t>
  </si>
  <si>
    <t>5) 2/4-21 (King Lear) includes resources in 2/4-23 S (Julius) - discovery year 2015</t>
  </si>
  <si>
    <t>34/10-54 S (Valemon Nord)</t>
  </si>
  <si>
    <t>35/8-3 (Aurora)</t>
  </si>
  <si>
    <r>
      <t>24/9-12 S (Frosk)</t>
    </r>
    <r>
      <rPr>
        <vertAlign val="superscript"/>
        <sz val="11"/>
        <color theme="1"/>
        <rFont val="Calibri"/>
        <family val="2"/>
        <scheme val="minor"/>
      </rPr>
      <t>4)</t>
    </r>
  </si>
  <si>
    <t>4) 34/10-54 S (Valemon Nord) inkluderer ressurser i 34/10-54 A - funnår 2014</t>
  </si>
  <si>
    <t>4) 34/10-54 S (Valemon Nord) includes resources in 34/10-54 A - discovery year 2014</t>
  </si>
  <si>
    <r>
      <t>34/10-54 S (Valemon Nord)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</si>
  <si>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6407/7-9 S</t>
    </r>
    <r>
      <rPr>
        <vertAlign val="superscript"/>
        <sz val="11"/>
        <color theme="1"/>
        <rFont val="Calibri"/>
        <family val="2"/>
        <scheme val="minor"/>
      </rPr>
      <t>6)</t>
    </r>
  </si>
  <si>
    <r>
      <t>7220/11-1 (Alta)</t>
    </r>
    <r>
      <rPr>
        <vertAlign val="superscript"/>
        <sz val="11"/>
        <rFont val="Calibri"/>
        <family val="2"/>
        <scheme val="minor"/>
      </rPr>
      <t>9)</t>
    </r>
  </si>
  <si>
    <t>34/4-15 S (Dugong)</t>
  </si>
  <si>
    <t>34/4-15 A (Sjøpølse)</t>
  </si>
  <si>
    <t>7122/7-3</t>
  </si>
  <si>
    <t>7122/7-4 S (Klappmys)</t>
  </si>
  <si>
    <t>34/10-K-2 H (Gullveig)</t>
  </si>
  <si>
    <t>34/10-49 S (Alun)</t>
  </si>
  <si>
    <t>34/10-49 S (Epidot)</t>
  </si>
  <si>
    <t>6407/7-7 S</t>
  </si>
  <si>
    <t>30/6-29 S (Alfa Nord Cook)</t>
  </si>
  <si>
    <t>30/6-17 R</t>
  </si>
  <si>
    <t>30/6-19 (Beta Sadel)</t>
  </si>
  <si>
    <t>6507/3-3 (Idun)</t>
  </si>
  <si>
    <t>34/7-1-10 AH</t>
  </si>
  <si>
    <t>34/7-18</t>
  </si>
  <si>
    <t>34/11-6 S (Valemon Vest)</t>
  </si>
  <si>
    <t>6507/5-3</t>
  </si>
  <si>
    <t>15/3-12 S</t>
  </si>
  <si>
    <t>25/8-19 S (Iving)</t>
  </si>
  <si>
    <t>30/2-5 S</t>
  </si>
  <si>
    <t>34/4-11 (Beta)</t>
  </si>
  <si>
    <t>34/7-E-4 AH (Lomre)</t>
  </si>
  <si>
    <t>35/11-24 S (Swisher)</t>
  </si>
  <si>
    <t>6406/12-G-1 H</t>
  </si>
  <si>
    <t>6406/3-10 (Bergknapp)</t>
  </si>
  <si>
    <t>6407/1-8 S (Sierra)</t>
  </si>
  <si>
    <t>6506/5-1 S (Nidhogg)</t>
  </si>
  <si>
    <t>6507/4-1 (Warka)</t>
  </si>
  <si>
    <t>6507/5-10 S (Slagugle)</t>
  </si>
  <si>
    <t>6607/12-4</t>
  </si>
  <si>
    <t>OKEA ASA</t>
  </si>
  <si>
    <t>Lundin Energy Norway AS</t>
  </si>
  <si>
    <t>Petrogas NEO UK Ltd</t>
  </si>
  <si>
    <t>7) 6506/11-10 (Hades-Iris) includes resources in RC 7F</t>
  </si>
  <si>
    <t>7) 6506/11-10 (Hades-Iris) inkluderer ressurser i RK 7F</t>
  </si>
  <si>
    <t>25/8-4 (Breidablikk)</t>
  </si>
  <si>
    <r>
      <t xml:space="preserve">Totale petroleumsressursar på norsk kontinentalsokkel per 31.12.2020
</t>
    </r>
    <r>
      <rPr>
        <i/>
        <sz val="12"/>
        <rFont val="Arial"/>
        <family val="2"/>
      </rPr>
      <t>Original Recoverable Petroleum Resources on the Norwegian Continental
Shelf as of 31 December, 2020</t>
    </r>
  </si>
  <si>
    <r>
      <t>* Betingede ressurser i felt inkluderer mulige tiltak (RK 7A) på 265 mill Sm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o.e. Disse ressursene er ikke fordelt per område</t>
    </r>
  </si>
  <si>
    <r>
      <t>*Contingent resources in fields include possible measures (RC 7A ) at 265 mill Sm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o.e. These resources have not been broken down by area</t>
    </r>
  </si>
  <si>
    <r>
      <t xml:space="preserve">SKARV </t>
    </r>
    <r>
      <rPr>
        <vertAlign val="superscript"/>
        <sz val="9"/>
        <rFont val="Arial"/>
        <family val="2"/>
      </rPr>
      <t>4)</t>
    </r>
  </si>
  <si>
    <t>Gyda</t>
  </si>
  <si>
    <t>ÆRFUGL NORD</t>
  </si>
  <si>
    <t>ÆRFULG NORD</t>
  </si>
  <si>
    <r>
      <t>SKARV</t>
    </r>
    <r>
      <rPr>
        <vertAlign val="superscript"/>
        <sz val="9"/>
        <rFont val="Arial"/>
        <family val="2"/>
      </rPr>
      <t>4)</t>
    </r>
  </si>
  <si>
    <t>4) Alle ressurser knyttet til Ærfugl feltet er inkludert i Skarv feltet</t>
  </si>
  <si>
    <r>
      <t xml:space="preserve">SKARV </t>
    </r>
    <r>
      <rPr>
        <vertAlign val="superscript"/>
        <sz val="9"/>
        <rFont val="Arial"/>
        <family val="2"/>
      </rPr>
      <t>8)</t>
    </r>
  </si>
  <si>
    <t>212 E</t>
  </si>
  <si>
    <t>4) All resourses related to the Ærfugl field is included in the Skarv field</t>
  </si>
  <si>
    <t xml:space="preserve">Reserver i funn som har fått godkjent prøveutvinning (Ressursklasse 1)
Recoverable and remaining reserves in projects where test production is approved (Resource Class 1) </t>
  </si>
  <si>
    <r>
      <t>Reserver</t>
    </r>
    <r>
      <rPr>
        <b/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>)</t>
    </r>
  </si>
  <si>
    <r>
      <t>24/9-12 S (Frosk)</t>
    </r>
    <r>
      <rPr>
        <vertAlign val="superscript"/>
        <sz val="9"/>
        <rFont val="Arial"/>
        <family val="2"/>
      </rPr>
      <t>3)</t>
    </r>
  </si>
  <si>
    <r>
      <t>Reserver</t>
    </r>
    <r>
      <rPr>
        <b/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1)</t>
    </r>
  </si>
  <si>
    <r>
      <t>25/8-4 (Breidablikk)</t>
    </r>
    <r>
      <rPr>
        <vertAlign val="superscript"/>
        <sz val="11"/>
        <color theme="1"/>
        <rFont val="Calibri"/>
        <family val="2"/>
        <scheme val="minor"/>
      </rPr>
      <t>3)</t>
    </r>
  </si>
  <si>
    <t>Reserver RK 1 - Funn
Reserves in discoveries in RC 1</t>
  </si>
  <si>
    <r>
      <t xml:space="preserve">Reserver i funn der rettighetshaverne har besluttet utvinning  (Ressursklasse 3F)
</t>
    </r>
    <r>
      <rPr>
        <i/>
        <sz val="12"/>
        <rFont val="Arial"/>
        <family val="2"/>
      </rPr>
      <t xml:space="preserve">Reserves in discoveries  which the licensees have decided for production (Resource Class 3F) </t>
    </r>
  </si>
  <si>
    <r>
      <t xml:space="preserve">Reserver i funn som har fått godkjent prøveutvinning (Ressursklasse 2F)
</t>
    </r>
    <r>
      <rPr>
        <i/>
        <sz val="12"/>
        <rFont val="Arial"/>
        <family val="2"/>
      </rPr>
      <t xml:space="preserve">Reserves in projects where test production is approved (Resource Class 2F) </t>
    </r>
  </si>
  <si>
    <t>Reserves in discoveries in RC 3F</t>
  </si>
  <si>
    <t>Reserver RK 3F - Funn</t>
  </si>
  <si>
    <t>Feltoversikt
Fields</t>
  </si>
  <si>
    <t>Reserver RK 1, 2 og 3 - Felt
Reserves in fields in RC 1, 2 and 3</t>
  </si>
  <si>
    <t>8) Produksjon knyttet til Ærfugl feltet er inkludert i Skarv feltet</t>
  </si>
  <si>
    <t>8) Production related to the Ærfugl field is included in the Skarv field</t>
  </si>
  <si>
    <t>3) 25/8-4 (Breidablikk) inkluderer ressurser i 25/11-27 (F-struktur) - funnår 2013</t>
  </si>
  <si>
    <t>3) 25/8-4 (Breidablikk) includes resources in 25/11-27 (F-struktur) - discovery year 2013</t>
  </si>
  <si>
    <t>4) Estimatene inkluderer kun ressurser i denne ressursklassen, funnene har også reserver i forbindelse med prøveutvinning</t>
  </si>
  <si>
    <t>9) 7220/11-1 (Alta) includes resources in RC 7F, but not from the completed test production</t>
  </si>
  <si>
    <t>9) 7220/11-1 (Alta) inkluderer ressurser i RK 7F, men ikke fra avsluttet prøveutvinning</t>
  </si>
  <si>
    <t>4) The estimates include resources in this resource class only, the discoveries also have reserves related to test production</t>
  </si>
  <si>
    <t>6) 25/2-10 S (Frigg-GammaDelta) inkluderer ressurser i 25/2-17 - funnår 2009</t>
  </si>
  <si>
    <t>7) 30/11-8 S (Krafla) inkluderer ressurser i:</t>
  </si>
  <si>
    <t>9) 6407/6-6 Mikkel Sør inkluderer ressurser i 6407/6-7 S Mikkel Sør - funnår 2009</t>
  </si>
  <si>
    <t>10) 7120/12-2 (Alke Sør) inkluderer ressurser i 7120/12-3 (Alke Nord) - funnår 1983</t>
  </si>
  <si>
    <t>11) 7324/8-1 (Wisting) inkluderer ressurser i 7324/7-2 (Hanssen) - funnår 2014</t>
  </si>
  <si>
    <t>6) 25/2-10 S (Frigg-GammaDelta) includes resources in 25/2-17 - discovery year 2009</t>
  </si>
  <si>
    <t>7) 30/11-8 S (Krafla) includes  resources in:</t>
  </si>
  <si>
    <t>9) 6407/6-6 Mikkel Sør includes  resources in 6407/6-7 S Mikkel Sør - discovery year 2009</t>
  </si>
  <si>
    <t>10) 7120/12-2 (Alke Sør) includes  resources in 7120/12-3 (Alke Nord) - discovery year 1983</t>
  </si>
  <si>
    <t>11) 7324/8-1 (Wisting) includes  resources in 7324/7-2 (Hanssen) - discovery year 2014</t>
  </si>
  <si>
    <t>5) The estimat include resources in this resource class only, the discovery also have reserves related to test production</t>
  </si>
  <si>
    <t>5) Estimatene inkluderer kun ressurser i denne ressursklassen, funnet har også reserver i forbindelse med prøveutvinning</t>
  </si>
  <si>
    <r>
      <t xml:space="preserve">Totale petroleumsressurser på norsk kontinentalsokkel per 31.12.2020 i henhold til United Nations Framework Classification for Resources – Update 2019
</t>
    </r>
    <r>
      <rPr>
        <i/>
        <sz val="12"/>
        <rFont val="Arial"/>
        <family val="2"/>
      </rPr>
      <t>Norwegian resource figures of 31.12.2020 according to the UNFC Numerical codes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</si>
</sst>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_ ;[Red]\-0\ "/>
    <numFmt numFmtId="165" formatCode="0.0"/>
    <numFmt numFmtId="166" formatCode="0.000"/>
    <numFmt numFmtId="167" formatCode="0.00000000_ ;[Red]\-0.00000000\ "/>
    <numFmt numFmtId="168" formatCode="0.000000_ ;[Red]\-0.000000\ "/>
    <numFmt numFmtId="169" formatCode="#,##0.0000000"/>
    <numFmt numFmtId="170" formatCode="0.00000"/>
    <numFmt numFmtId="171" formatCode="0.0000000"/>
    <numFmt numFmtId="172" formatCode="0.000000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9"/>
      <color indexed="63"/>
      <name val="Arial"/>
      <family val="2"/>
    </font>
    <font>
      <vertAlign val="superscript"/>
      <sz val="9"/>
      <color theme="1"/>
      <name val="Arial"/>
      <family val="2"/>
    </font>
    <font>
      <sz val="10"/>
      <name val="Calibri"/>
      <family val="2"/>
    </font>
    <font>
      <sz val="9"/>
      <color indexed="10"/>
      <name val="Arial"/>
      <family val="2"/>
    </font>
    <font>
      <i/>
      <vertAlign val="superscript"/>
      <sz val="9"/>
      <color theme="1"/>
      <name val="Arial"/>
      <family val="2"/>
    </font>
    <font>
      <i/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78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0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1" xfId="2" applyFont="1" applyBorder="1"/>
    <xf numFmtId="0" fontId="0" fillId="0" borderId="32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0" fontId="6" fillId="0" borderId="33" xfId="2" applyFont="1" applyBorder="1" applyAlignment="1">
      <alignment wrapText="1"/>
    </xf>
    <xf numFmtId="0" fontId="6" fillId="0" borderId="35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3" fillId="0" borderId="19" xfId="2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0" fontId="3" fillId="0" borderId="0" xfId="4" applyFill="1"/>
    <xf numFmtId="0" fontId="12" fillId="0" borderId="0" xfId="2" applyFont="1"/>
    <xf numFmtId="0" fontId="15" fillId="0" borderId="0" xfId="4" applyFont="1"/>
    <xf numFmtId="0" fontId="16" fillId="0" borderId="0" xfId="4" applyFont="1"/>
    <xf numFmtId="0" fontId="10" fillId="0" borderId="0" xfId="2" applyFont="1" applyBorder="1"/>
    <xf numFmtId="0" fontId="6" fillId="0" borderId="0" xfId="4" applyFont="1"/>
    <xf numFmtId="165" fontId="12" fillId="0" borderId="0" xfId="2" applyNumberFormat="1" applyFont="1"/>
    <xf numFmtId="0" fontId="12" fillId="0" borderId="42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2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6" xfId="2" applyNumberFormat="1" applyFont="1" applyBorder="1"/>
    <xf numFmtId="165" fontId="10" fillId="0" borderId="27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0" fontId="3" fillId="0" borderId="9" xfId="4" applyBorder="1"/>
    <xf numFmtId="0" fontId="10" fillId="0" borderId="29" xfId="2" applyFont="1" applyBorder="1"/>
    <xf numFmtId="165" fontId="17" fillId="0" borderId="0" xfId="2" applyNumberFormat="1" applyFont="1" applyBorder="1" applyAlignment="1">
      <alignment horizontal="right"/>
    </xf>
    <xf numFmtId="0" fontId="6" fillId="0" borderId="0" xfId="2" applyFont="1" applyFill="1"/>
    <xf numFmtId="1" fontId="12" fillId="0" borderId="9" xfId="2" applyNumberFormat="1" applyFont="1" applyBorder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1" fontId="12" fillId="0" borderId="19" xfId="2" applyNumberFormat="1" applyFont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" fontId="12" fillId="0" borderId="19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19" fillId="0" borderId="8" xfId="1" applyNumberFormat="1" applyFont="1" applyBorder="1"/>
    <xf numFmtId="3" fontId="19" fillId="0" borderId="0" xfId="1" applyNumberFormat="1" applyFont="1" applyBorder="1"/>
    <xf numFmtId="3" fontId="19" fillId="0" borderId="14" xfId="1" applyNumberFormat="1" applyFont="1" applyBorder="1"/>
    <xf numFmtId="3" fontId="19" fillId="0" borderId="15" xfId="1" applyNumberFormat="1" applyFont="1" applyBorder="1"/>
    <xf numFmtId="3" fontId="19" fillId="0" borderId="44" xfId="1" applyNumberFormat="1" applyFont="1" applyBorder="1"/>
    <xf numFmtId="3" fontId="19" fillId="0" borderId="24" xfId="1" applyNumberFormat="1" applyFont="1" applyBorder="1"/>
    <xf numFmtId="164" fontId="20" fillId="0" borderId="12" xfId="1" applyNumberFormat="1" applyFont="1" applyBorder="1"/>
    <xf numFmtId="164" fontId="20" fillId="0" borderId="14" xfId="2" applyNumberFormat="1" applyFont="1" applyBorder="1"/>
    <xf numFmtId="164" fontId="20" fillId="0" borderId="15" xfId="1" applyNumberFormat="1" applyFont="1" applyBorder="1"/>
    <xf numFmtId="164" fontId="20" fillId="0" borderId="8" xfId="2" applyNumberFormat="1" applyFont="1" applyBorder="1"/>
    <xf numFmtId="164" fontId="20" fillId="0" borderId="0" xfId="1" applyNumberFormat="1" applyFont="1" applyBorder="1"/>
    <xf numFmtId="164" fontId="20" fillId="0" borderId="20" xfId="2" applyNumberFormat="1" applyFont="1" applyBorder="1"/>
    <xf numFmtId="164" fontId="20" fillId="0" borderId="24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5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164" fontId="23" fillId="0" borderId="11" xfId="1" applyNumberFormat="1" applyFont="1" applyBorder="1"/>
    <xf numFmtId="164" fontId="23" fillId="0" borderId="45" xfId="2" applyNumberFormat="1" applyFont="1" applyBorder="1"/>
    <xf numFmtId="164" fontId="23" fillId="0" borderId="7" xfId="2" applyNumberFormat="1" applyFont="1" applyBorder="1"/>
    <xf numFmtId="164" fontId="23" fillId="0" borderId="11" xfId="2" applyNumberFormat="1" applyFont="1" applyBorder="1"/>
    <xf numFmtId="0" fontId="2" fillId="0" borderId="19" xfId="1" applyFont="1" applyBorder="1"/>
    <xf numFmtId="3" fontId="24" fillId="0" borderId="19" xfId="1" applyNumberFormat="1" applyFont="1" applyBorder="1"/>
    <xf numFmtId="3" fontId="24" fillId="0" borderId="17" xfId="1" applyNumberFormat="1" applyFont="1" applyBorder="1"/>
    <xf numFmtId="3" fontId="24" fillId="0" borderId="22" xfId="1" applyNumberFormat="1" applyFont="1" applyBorder="1"/>
    <xf numFmtId="164" fontId="23" fillId="0" borderId="15" xfId="1" applyNumberFormat="1" applyFont="1" applyBorder="1"/>
    <xf numFmtId="0" fontId="2" fillId="0" borderId="0" xfId="1" applyFont="1"/>
    <xf numFmtId="164" fontId="5" fillId="0" borderId="45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7" xfId="2" applyNumberFormat="1" applyFont="1" applyBorder="1"/>
    <xf numFmtId="164" fontId="1" fillId="0" borderId="30" xfId="1" applyNumberFormat="1" applyBorder="1"/>
    <xf numFmtId="164" fontId="2" fillId="0" borderId="42" xfId="1" applyNumberFormat="1" applyFont="1" applyBorder="1"/>
    <xf numFmtId="164" fontId="1" fillId="0" borderId="47" xfId="1" applyNumberFormat="1" applyBorder="1"/>
    <xf numFmtId="164" fontId="1" fillId="0" borderId="48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0" fillId="0" borderId="7" xfId="2" applyNumberFormat="1" applyFont="1" applyBorder="1"/>
    <xf numFmtId="1" fontId="1" fillId="0" borderId="0" xfId="1" applyNumberFormat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0" fontId="0" fillId="0" borderId="10" xfId="2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0" fontId="6" fillId="0" borderId="47" xfId="2" applyFont="1" applyBorder="1"/>
    <xf numFmtId="1" fontId="6" fillId="0" borderId="24" xfId="2" applyNumberFormat="1" applyFont="1" applyBorder="1"/>
    <xf numFmtId="1" fontId="6" fillId="0" borderId="11" xfId="2" applyNumberFormat="1" applyFont="1" applyBorder="1"/>
    <xf numFmtId="1" fontId="0" fillId="0" borderId="0" xfId="2" applyNumberFormat="1" applyFont="1" applyBorder="1"/>
    <xf numFmtId="0" fontId="0" fillId="0" borderId="0" xfId="2" applyFont="1" applyBorder="1"/>
    <xf numFmtId="0" fontId="6" fillId="0" borderId="10" xfId="2" applyFont="1" applyBorder="1"/>
    <xf numFmtId="1" fontId="6" fillId="0" borderId="12" xfId="2" applyNumberFormat="1" applyFont="1" applyBorder="1"/>
    <xf numFmtId="0" fontId="0" fillId="0" borderId="50" xfId="2" applyFont="1" applyBorder="1"/>
    <xf numFmtId="1" fontId="0" fillId="0" borderId="7" xfId="2" applyNumberFormat="1" applyFont="1" applyFill="1" applyBorder="1"/>
    <xf numFmtId="1" fontId="6" fillId="0" borderId="23" xfId="2" applyNumberFormat="1" applyFont="1" applyBorder="1"/>
    <xf numFmtId="0" fontId="6" fillId="0" borderId="6" xfId="2" applyFont="1" applyBorder="1"/>
    <xf numFmtId="1" fontId="6" fillId="0" borderId="0" xfId="2" applyNumberFormat="1" applyFont="1" applyBorder="1"/>
    <xf numFmtId="1" fontId="0" fillId="0" borderId="8" xfId="2" applyNumberFormat="1" applyFont="1" applyBorder="1"/>
    <xf numFmtId="0" fontId="0" fillId="2" borderId="0" xfId="2" applyFont="1" applyFill="1" applyBorder="1"/>
    <xf numFmtId="1" fontId="0" fillId="2" borderId="0" xfId="2" applyNumberFormat="1" applyFont="1" applyFill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165" fontId="12" fillId="0" borderId="0" xfId="4" applyNumberFormat="1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0" fontId="12" fillId="0" borderId="27" xfId="4" applyFont="1" applyBorder="1" applyAlignment="1">
      <alignment horizontal="center"/>
    </xf>
    <xf numFmtId="0" fontId="12" fillId="0" borderId="27" xfId="4" applyFont="1" applyBorder="1"/>
    <xf numFmtId="0" fontId="12" fillId="0" borderId="29" xfId="4" applyFont="1" applyBorder="1" applyAlignment="1">
      <alignment horizontal="right"/>
    </xf>
    <xf numFmtId="0" fontId="12" fillId="0" borderId="0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12" fillId="0" borderId="0" xfId="2" applyFont="1" applyAlignment="1">
      <alignment horizontal="center"/>
    </xf>
    <xf numFmtId="0" fontId="27" fillId="0" borderId="0" xfId="0" applyFont="1" applyAlignment="1">
      <alignment horizontal="left" readingOrder="1"/>
    </xf>
    <xf numFmtId="1" fontId="3" fillId="0" borderId="14" xfId="4" applyNumberFormat="1" applyBorder="1"/>
    <xf numFmtId="1" fontId="3" fillId="0" borderId="15" xfId="4" applyNumberFormat="1" applyBorder="1"/>
    <xf numFmtId="1" fontId="3" fillId="0" borderId="8" xfId="4" applyNumberFormat="1" applyBorder="1"/>
    <xf numFmtId="1" fontId="3" fillId="0" borderId="0" xfId="4" applyNumberFormat="1" applyBorder="1"/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center" vertical="top" wrapText="1"/>
    </xf>
    <xf numFmtId="0" fontId="6" fillId="3" borderId="33" xfId="2" applyFont="1" applyFill="1" applyBorder="1" applyAlignment="1">
      <alignment vertical="top"/>
    </xf>
    <xf numFmtId="0" fontId="3" fillId="0" borderId="42" xfId="4" applyBorder="1"/>
    <xf numFmtId="1" fontId="3" fillId="0" borderId="41" xfId="4" applyNumberFormat="1" applyBorder="1"/>
    <xf numFmtId="1" fontId="3" fillId="0" borderId="9" xfId="4" applyNumberFormat="1" applyBorder="1"/>
    <xf numFmtId="0" fontId="3" fillId="0" borderId="42" xfId="4" applyFont="1" applyBorder="1"/>
    <xf numFmtId="0" fontId="6" fillId="0" borderId="51" xfId="4" applyFont="1" applyBorder="1"/>
    <xf numFmtId="1" fontId="6" fillId="0" borderId="52" xfId="4" applyNumberFormat="1" applyFont="1" applyBorder="1"/>
    <xf numFmtId="1" fontId="6" fillId="0" borderId="43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56" xfId="2" applyFont="1" applyFill="1" applyBorder="1" applyAlignment="1">
      <alignment horizontal="center" vertical="top" wrapText="1"/>
    </xf>
    <xf numFmtId="0" fontId="10" fillId="3" borderId="31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2" fillId="3" borderId="13" xfId="2" applyFont="1" applyFill="1" applyBorder="1"/>
    <xf numFmtId="0" fontId="10" fillId="3" borderId="1" xfId="2" applyFont="1" applyFill="1" applyBorder="1"/>
    <xf numFmtId="0" fontId="25" fillId="3" borderId="10" xfId="2" applyFont="1" applyFill="1" applyBorder="1"/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5" xfId="2" applyFont="1" applyFill="1" applyBorder="1" applyAlignment="1">
      <alignment horizontal="center" vertical="top" wrapText="1"/>
    </xf>
    <xf numFmtId="0" fontId="10" fillId="3" borderId="57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2" fillId="3" borderId="0" xfId="2" applyFont="1" applyFill="1"/>
    <xf numFmtId="0" fontId="10" fillId="0" borderId="48" xfId="2" applyFont="1" applyBorder="1" applyAlignment="1">
      <alignment wrapText="1"/>
    </xf>
    <xf numFmtId="0" fontId="0" fillId="3" borderId="1" xfId="2" applyFont="1" applyFill="1" applyBorder="1"/>
    <xf numFmtId="0" fontId="6" fillId="3" borderId="50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1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0" borderId="0" xfId="4" quotePrefix="1" applyBorder="1"/>
    <xf numFmtId="14" fontId="3" fillId="0" borderId="0" xfId="4" quotePrefix="1" applyNumberFormat="1" applyBorder="1"/>
    <xf numFmtId="0" fontId="3" fillId="0" borderId="29" xfId="4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37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37" fillId="3" borderId="0" xfId="26" applyFont="1" applyFill="1" applyAlignment="1" applyProtection="1">
      <alignment vertical="top"/>
      <protection hidden="1"/>
    </xf>
    <xf numFmtId="0" fontId="37" fillId="3" borderId="0" xfId="26" applyFont="1" applyFill="1" applyAlignment="1" applyProtection="1">
      <alignment vertical="top" wrapText="1"/>
      <protection hidden="1"/>
    </xf>
    <xf numFmtId="0" fontId="37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3" fillId="3" borderId="0" xfId="25" applyFill="1" applyAlignment="1" applyProtection="1">
      <protection hidden="1"/>
    </xf>
    <xf numFmtId="0" fontId="25" fillId="3" borderId="0" xfId="2" applyFont="1" applyFill="1"/>
    <xf numFmtId="0" fontId="28" fillId="0" borderId="0" xfId="0" applyFont="1" applyAlignment="1">
      <alignment horizontal="left" readingOrder="1"/>
    </xf>
    <xf numFmtId="0" fontId="31" fillId="0" borderId="0" xfId="4" applyFont="1"/>
    <xf numFmtId="0" fontId="10" fillId="0" borderId="30" xfId="2" applyFont="1" applyBorder="1" applyAlignment="1">
      <alignment wrapText="1"/>
    </xf>
    <xf numFmtId="0" fontId="25" fillId="0" borderId="0" xfId="2" applyFont="1"/>
    <xf numFmtId="0" fontId="37" fillId="3" borderId="0" xfId="26" applyFill="1" applyAlignment="1" applyProtection="1">
      <alignment vertical="center"/>
      <protection hidden="1"/>
    </xf>
    <xf numFmtId="0" fontId="6" fillId="0" borderId="48" xfId="2" applyFont="1" applyBorder="1"/>
    <xf numFmtId="1" fontId="6" fillId="0" borderId="26" xfId="2" applyNumberFormat="1" applyFont="1" applyBorder="1"/>
    <xf numFmtId="1" fontId="6" fillId="0" borderId="27" xfId="2" applyNumberFormat="1" applyFont="1" applyBorder="1"/>
    <xf numFmtId="1" fontId="6" fillId="0" borderId="28" xfId="2" applyNumberFormat="1" applyFont="1" applyBorder="1"/>
    <xf numFmtId="0" fontId="0" fillId="0" borderId="25" xfId="2" applyFont="1" applyBorder="1"/>
    <xf numFmtId="1" fontId="1" fillId="0" borderId="26" xfId="1" applyNumberFormat="1" applyBorder="1"/>
    <xf numFmtId="1" fontId="1" fillId="0" borderId="27" xfId="1" applyNumberFormat="1" applyBorder="1"/>
    <xf numFmtId="1" fontId="1" fillId="0" borderId="28" xfId="1" applyNumberFormat="1" applyBorder="1"/>
    <xf numFmtId="1" fontId="0" fillId="0" borderId="26" xfId="2" applyNumberFormat="1" applyFont="1" applyFill="1" applyBorder="1"/>
    <xf numFmtId="165" fontId="40" fillId="0" borderId="8" xfId="0" applyNumberFormat="1" applyFon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40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0" fillId="0" borderId="0" xfId="0" applyNumberFormat="1" applyFont="1" applyBorder="1"/>
    <xf numFmtId="0" fontId="36" fillId="0" borderId="0" xfId="1" applyFont="1"/>
    <xf numFmtId="165" fontId="25" fillId="0" borderId="0" xfId="2" applyNumberFormat="1" applyFont="1"/>
    <xf numFmtId="0" fontId="10" fillId="3" borderId="61" xfId="2" applyFont="1" applyFill="1" applyBorder="1" applyAlignment="1">
      <alignment wrapText="1"/>
    </xf>
    <xf numFmtId="0" fontId="25" fillId="0" borderId="0" xfId="4" applyFont="1"/>
    <xf numFmtId="164" fontId="0" fillId="0" borderId="42" xfId="1" applyNumberFormat="1" applyFont="1" applyBorder="1" applyAlignment="1"/>
    <xf numFmtId="164" fontId="0" fillId="0" borderId="32" xfId="1" applyNumberFormat="1" applyFont="1" applyBorder="1" applyAlignment="1"/>
    <xf numFmtId="164" fontId="36" fillId="0" borderId="32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0" fillId="0" borderId="40" xfId="1" applyNumberFormat="1" applyFont="1" applyBorder="1" applyAlignment="1">
      <alignment vertical="top" wrapText="1"/>
    </xf>
    <xf numFmtId="164" fontId="10" fillId="0" borderId="15" xfId="2" applyNumberFormat="1" applyFont="1" applyBorder="1" applyAlignment="1">
      <alignment horizontal="center" vertical="center" wrapText="1"/>
    </xf>
    <xf numFmtId="164" fontId="6" fillId="0" borderId="11" xfId="2" applyNumberFormat="1" applyFont="1" applyFill="1" applyBorder="1" applyAlignment="1">
      <alignment wrapText="1"/>
    </xf>
    <xf numFmtId="0" fontId="3" fillId="0" borderId="42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49" fontId="3" fillId="0" borderId="6" xfId="4" quotePrefix="1" applyNumberForma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48" fillId="0" borderId="0" xfId="4" applyFont="1"/>
    <xf numFmtId="165" fontId="49" fillId="0" borderId="0" xfId="2" applyNumberFormat="1" applyFont="1" applyBorder="1" applyAlignment="1">
      <alignment horizontal="right"/>
    </xf>
    <xf numFmtId="165" fontId="49" fillId="0" borderId="0" xfId="2" applyNumberFormat="1" applyFont="1"/>
    <xf numFmtId="165" fontId="12" fillId="0" borderId="0" xfId="2" applyNumberFormat="1" applyFont="1" applyBorder="1" applyAlignment="1">
      <alignment horizontal="right"/>
    </xf>
    <xf numFmtId="0" fontId="40" fillId="0" borderId="6" xfId="2" applyFont="1" applyBorder="1"/>
    <xf numFmtId="165" fontId="51" fillId="0" borderId="26" xfId="2" applyNumberFormat="1" applyFont="1" applyBorder="1" applyAlignment="1">
      <alignment horizontal="right"/>
    </xf>
    <xf numFmtId="165" fontId="51" fillId="0" borderId="27" xfId="2" applyNumberFormat="1" applyFont="1" applyBorder="1" applyAlignment="1">
      <alignment horizontal="right"/>
    </xf>
    <xf numFmtId="165" fontId="10" fillId="0" borderId="0" xfId="2" applyNumberFormat="1" applyFont="1" applyFill="1" applyBorder="1"/>
    <xf numFmtId="49" fontId="12" fillId="0" borderId="0" xfId="2" applyNumberFormat="1" applyFont="1" applyBorder="1"/>
    <xf numFmtId="49" fontId="10" fillId="0" borderId="62" xfId="2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49" fontId="3" fillId="0" borderId="6" xfId="4" quotePrefix="1" applyNumberFormat="1" applyFont="1" applyBorder="1"/>
    <xf numFmtId="0" fontId="3" fillId="0" borderId="9" xfId="4" applyFont="1" applyBorder="1"/>
    <xf numFmtId="0" fontId="15" fillId="3" borderId="0" xfId="25" applyFont="1" applyFill="1" applyProtection="1">
      <protection hidden="1"/>
    </xf>
    <xf numFmtId="0" fontId="3" fillId="0" borderId="0" xfId="0" applyFont="1" applyAlignment="1">
      <alignment horizontal="left"/>
    </xf>
    <xf numFmtId="2" fontId="12" fillId="0" borderId="0" xfId="2" applyNumberFormat="1" applyFont="1"/>
    <xf numFmtId="49" fontId="10" fillId="0" borderId="4" xfId="2" applyNumberFormat="1" applyFont="1" applyFill="1" applyBorder="1" applyAlignment="1">
      <alignment wrapText="1"/>
    </xf>
    <xf numFmtId="49" fontId="10" fillId="0" borderId="5" xfId="2" applyNumberFormat="1" applyFont="1" applyFill="1" applyBorder="1" applyAlignment="1">
      <alignment horizontal="center" wrapText="1"/>
    </xf>
    <xf numFmtId="0" fontId="37" fillId="3" borderId="0" xfId="26" applyFill="1" applyAlignment="1" applyProtection="1">
      <protection hidden="1"/>
    </xf>
    <xf numFmtId="0" fontId="52" fillId="0" borderId="0" xfId="1" applyFont="1"/>
    <xf numFmtId="0" fontId="53" fillId="0" borderId="0" xfId="1" applyFont="1"/>
    <xf numFmtId="2" fontId="3" fillId="0" borderId="0" xfId="4" applyNumberFormat="1"/>
    <xf numFmtId="49" fontId="3" fillId="0" borderId="6" xfId="2" quotePrefix="1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>
      <alignment wrapText="1"/>
    </xf>
    <xf numFmtId="2" fontId="6" fillId="0" borderId="59" xfId="2" applyNumberFormat="1" applyFont="1" applyBorder="1"/>
    <xf numFmtId="2" fontId="6" fillId="0" borderId="34" xfId="2" applyNumberFormat="1" applyFont="1" applyBorder="1"/>
    <xf numFmtId="2" fontId="10" fillId="0" borderId="60" xfId="2" applyNumberFormat="1" applyFont="1" applyBorder="1"/>
    <xf numFmtId="2" fontId="6" fillId="0" borderId="0" xfId="2" applyNumberFormat="1" applyFont="1" applyBorder="1"/>
    <xf numFmtId="2" fontId="6" fillId="0" borderId="0" xfId="2" applyNumberFormat="1" applyFont="1"/>
    <xf numFmtId="1" fontId="1" fillId="0" borderId="14" xfId="1" applyNumberFormat="1" applyFont="1" applyBorder="1"/>
    <xf numFmtId="1" fontId="1" fillId="0" borderId="15" xfId="1" applyNumberFormat="1" applyFont="1" applyBorder="1"/>
    <xf numFmtId="1" fontId="1" fillId="0" borderId="16" xfId="1" applyNumberFormat="1" applyFont="1" applyBorder="1"/>
    <xf numFmtId="1" fontId="1" fillId="0" borderId="8" xfId="1" applyNumberFormat="1" applyFont="1" applyBorder="1"/>
    <xf numFmtId="1" fontId="1" fillId="0" borderId="0" xfId="1" applyNumberFormat="1" applyFont="1" applyBorder="1"/>
    <xf numFmtId="1" fontId="1" fillId="0" borderId="18" xfId="1" applyNumberFormat="1" applyFont="1" applyBorder="1"/>
    <xf numFmtId="1" fontId="1" fillId="0" borderId="7" xfId="2" applyNumberFormat="1" applyFont="1" applyBorder="1"/>
    <xf numFmtId="1" fontId="1" fillId="0" borderId="14" xfId="2" applyNumberFormat="1" applyFont="1" applyBorder="1"/>
    <xf numFmtId="1" fontId="1" fillId="0" borderId="8" xfId="2" applyNumberFormat="1" applyFont="1" applyBorder="1"/>
    <xf numFmtId="165" fontId="3" fillId="0" borderId="0" xfId="2" applyNumberFormat="1" applyFont="1" applyFill="1"/>
    <xf numFmtId="165" fontId="10" fillId="0" borderId="0" xfId="2" applyNumberFormat="1" applyFont="1" applyFill="1"/>
    <xf numFmtId="164" fontId="3" fillId="0" borderId="7" xfId="2" applyNumberFormat="1" applyFont="1" applyFill="1" applyBorder="1" applyAlignment="1">
      <alignment horizontal="left" vertical="top" wrapText="1"/>
    </xf>
    <xf numFmtId="1" fontId="12" fillId="0" borderId="13" xfId="2" applyNumberFormat="1" applyFont="1" applyBorder="1"/>
    <xf numFmtId="2" fontId="3" fillId="0" borderId="0" xfId="2" applyNumberFormat="1" applyFont="1" applyFill="1"/>
    <xf numFmtId="49" fontId="43" fillId="0" borderId="0" xfId="2" applyNumberFormat="1" applyFont="1"/>
    <xf numFmtId="165" fontId="41" fillId="0" borderId="8" xfId="2" applyNumberFormat="1" applyFont="1" applyBorder="1"/>
    <xf numFmtId="165" fontId="41" fillId="0" borderId="20" xfId="2" applyNumberFormat="1" applyFont="1" applyBorder="1"/>
    <xf numFmtId="0" fontId="10" fillId="3" borderId="24" xfId="2" applyFont="1" applyFill="1" applyBorder="1" applyAlignment="1">
      <alignment horizontal="center" vertical="top" wrapText="1"/>
    </xf>
    <xf numFmtId="0" fontId="0" fillId="0" borderId="0" xfId="2" applyFont="1" applyFill="1"/>
    <xf numFmtId="165" fontId="17" fillId="0" borderId="0" xfId="2" applyNumberFormat="1" applyFont="1" applyBorder="1" applyAlignment="1">
      <alignment horizontal="left"/>
    </xf>
    <xf numFmtId="1" fontId="1" fillId="0" borderId="45" xfId="2" applyNumberFormat="1" applyFont="1" applyBorder="1"/>
    <xf numFmtId="3" fontId="0" fillId="0" borderId="0" xfId="0" applyNumberFormat="1"/>
    <xf numFmtId="0" fontId="0" fillId="0" borderId="0" xfId="0" applyBorder="1"/>
    <xf numFmtId="0" fontId="0" fillId="0" borderId="8" xfId="0" applyBorder="1"/>
    <xf numFmtId="0" fontId="0" fillId="0" borderId="20" xfId="0" applyBorder="1"/>
    <xf numFmtId="0" fontId="3" fillId="0" borderId="23" xfId="0" applyFont="1" applyBorder="1"/>
    <xf numFmtId="1" fontId="0" fillId="0" borderId="23" xfId="0" applyNumberFormat="1" applyBorder="1"/>
    <xf numFmtId="1" fontId="41" fillId="0" borderId="23" xfId="0" applyNumberFormat="1" applyFont="1" applyBorder="1"/>
    <xf numFmtId="3" fontId="0" fillId="0" borderId="21" xfId="0" applyNumberFormat="1" applyBorder="1"/>
    <xf numFmtId="3" fontId="0" fillId="0" borderId="11" xfId="0" applyNumberFormat="1" applyBorder="1"/>
    <xf numFmtId="0" fontId="0" fillId="0" borderId="44" xfId="0" applyBorder="1"/>
    <xf numFmtId="0" fontId="3" fillId="0" borderId="0" xfId="0" applyFont="1" applyBorder="1"/>
    <xf numFmtId="1" fontId="0" fillId="0" borderId="0" xfId="0" applyNumberFormat="1" applyBorder="1"/>
    <xf numFmtId="3" fontId="0" fillId="0" borderId="23" xfId="0" applyNumberFormat="1" applyBorder="1"/>
    <xf numFmtId="3" fontId="0" fillId="0" borderId="49" xfId="0" applyNumberFormat="1" applyBorder="1"/>
    <xf numFmtId="0" fontId="0" fillId="0" borderId="49" xfId="0" applyBorder="1"/>
    <xf numFmtId="0" fontId="0" fillId="4" borderId="14" xfId="0" applyFill="1" applyBorder="1"/>
    <xf numFmtId="0" fontId="0" fillId="4" borderId="45" xfId="0" applyFill="1" applyBorder="1"/>
    <xf numFmtId="0" fontId="0" fillId="4" borderId="1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20" xfId="0" applyFill="1" applyBorder="1"/>
    <xf numFmtId="0" fontId="0" fillId="4" borderId="11" xfId="0" applyFill="1" applyBorder="1"/>
    <xf numFmtId="0" fontId="0" fillId="4" borderId="21" xfId="0" applyFill="1" applyBorder="1"/>
    <xf numFmtId="0" fontId="0" fillId="5" borderId="14" xfId="0" applyFill="1" applyBorder="1"/>
    <xf numFmtId="0" fontId="0" fillId="5" borderId="45" xfId="0" applyFill="1" applyBorder="1"/>
    <xf numFmtId="0" fontId="0" fillId="5" borderId="16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18" xfId="0" applyFill="1" applyBorder="1"/>
    <xf numFmtId="0" fontId="0" fillId="5" borderId="20" xfId="0" applyFill="1" applyBorder="1"/>
    <xf numFmtId="0" fontId="0" fillId="5" borderId="11" xfId="0" applyFill="1" applyBorder="1"/>
    <xf numFmtId="0" fontId="0" fillId="5" borderId="21" xfId="0" applyFill="1" applyBorder="1"/>
    <xf numFmtId="0" fontId="0" fillId="6" borderId="14" xfId="0" applyFill="1" applyBorder="1"/>
    <xf numFmtId="0" fontId="0" fillId="6" borderId="45" xfId="0" applyFill="1" applyBorder="1"/>
    <xf numFmtId="0" fontId="0" fillId="6" borderId="16" xfId="0" applyFill="1" applyBorder="1"/>
    <xf numFmtId="0" fontId="0" fillId="6" borderId="8" xfId="0" applyFill="1" applyBorder="1"/>
    <xf numFmtId="0" fontId="0" fillId="6" borderId="7" xfId="0" applyFill="1" applyBorder="1"/>
    <xf numFmtId="0" fontId="0" fillId="6" borderId="18" xfId="0" applyFill="1" applyBorder="1"/>
    <xf numFmtId="0" fontId="0" fillId="6" borderId="20" xfId="0" applyFill="1" applyBorder="1"/>
    <xf numFmtId="0" fontId="0" fillId="6" borderId="11" xfId="0" applyFill="1" applyBorder="1"/>
    <xf numFmtId="0" fontId="0" fillId="6" borderId="21" xfId="0" applyFill="1" applyBorder="1"/>
    <xf numFmtId="0" fontId="3" fillId="6" borderId="23" xfId="0" applyFont="1" applyFill="1" applyBorder="1" applyAlignment="1">
      <alignment wrapText="1"/>
    </xf>
    <xf numFmtId="3" fontId="0" fillId="6" borderId="11" xfId="0" applyNumberFormat="1" applyFill="1" applyBorder="1"/>
    <xf numFmtId="3" fontId="0" fillId="4" borderId="11" xfId="0" applyNumberFormat="1" applyFill="1" applyBorder="1"/>
    <xf numFmtId="3" fontId="0" fillId="5" borderId="11" xfId="0" applyNumberFormat="1" applyFill="1" applyBorder="1"/>
    <xf numFmtId="2" fontId="10" fillId="0" borderId="27" xfId="2" applyNumberFormat="1" applyFont="1" applyFill="1" applyBorder="1"/>
    <xf numFmtId="0" fontId="10" fillId="0" borderId="46" xfId="2" applyFont="1" applyFill="1" applyBorder="1"/>
    <xf numFmtId="0" fontId="12" fillId="0" borderId="0" xfId="2" applyFont="1" applyFill="1" applyBorder="1"/>
    <xf numFmtId="165" fontId="12" fillId="0" borderId="12" xfId="2" applyNumberFormat="1" applyFont="1" applyFill="1" applyBorder="1"/>
    <xf numFmtId="0" fontId="0" fillId="0" borderId="21" xfId="0" applyBorder="1" applyAlignment="1">
      <alignment horizontal="left"/>
    </xf>
    <xf numFmtId="49" fontId="3" fillId="0" borderId="6" xfId="4" applyNumberFormat="1" applyFill="1" applyBorder="1"/>
    <xf numFmtId="0" fontId="3" fillId="0" borderId="0" xfId="4" applyFill="1" applyBorder="1"/>
    <xf numFmtId="0" fontId="3" fillId="0" borderId="9" xfId="4" applyFill="1" applyBorder="1"/>
    <xf numFmtId="0" fontId="14" fillId="0" borderId="31" xfId="4" applyFont="1" applyBorder="1"/>
    <xf numFmtId="0" fontId="14" fillId="0" borderId="46" xfId="4" applyFont="1" applyBorder="1"/>
    <xf numFmtId="1" fontId="0" fillId="0" borderId="44" xfId="0" applyNumberFormat="1" applyBorder="1"/>
    <xf numFmtId="1" fontId="0" fillId="0" borderId="49" xfId="0" applyNumberFormat="1" applyBorder="1"/>
    <xf numFmtId="1" fontId="0" fillId="0" borderId="0" xfId="0" applyNumberFormat="1"/>
    <xf numFmtId="2" fontId="12" fillId="0" borderId="4" xfId="4" applyNumberFormat="1" applyFont="1" applyBorder="1"/>
    <xf numFmtId="2" fontId="12" fillId="0" borderId="0" xfId="4" applyNumberFormat="1" applyFont="1" applyBorder="1"/>
    <xf numFmtId="2" fontId="12" fillId="0" borderId="27" xfId="4" applyNumberFormat="1" applyFont="1" applyBorder="1"/>
    <xf numFmtId="0" fontId="0" fillId="0" borderId="12" xfId="0" applyBorder="1" applyAlignment="1">
      <alignment horizontal="left"/>
    </xf>
    <xf numFmtId="165" fontId="40" fillId="0" borderId="0" xfId="2" applyNumberFormat="1" applyFont="1"/>
    <xf numFmtId="0" fontId="12" fillId="0" borderId="6" xfId="2" applyFont="1" applyBorder="1" applyAlignment="1">
      <alignment wrapText="1"/>
    </xf>
    <xf numFmtId="2" fontId="12" fillId="0" borderId="28" xfId="2" applyNumberFormat="1" applyFont="1" applyBorder="1"/>
    <xf numFmtId="2" fontId="6" fillId="0" borderId="27" xfId="4" applyNumberFormat="1" applyFont="1" applyBorder="1"/>
    <xf numFmtId="2" fontId="12" fillId="0" borderId="8" xfId="2" applyNumberFormat="1" applyFont="1" applyBorder="1"/>
    <xf numFmtId="2" fontId="12" fillId="0" borderId="0" xfId="2" applyNumberFormat="1" applyFont="1" applyBorder="1"/>
    <xf numFmtId="2" fontId="40" fillId="0" borderId="8" xfId="2" applyNumberFormat="1" applyFont="1" applyBorder="1"/>
    <xf numFmtId="2" fontId="40" fillId="0" borderId="0" xfId="2" applyNumberFormat="1" applyFont="1" applyBorder="1"/>
    <xf numFmtId="2" fontId="12" fillId="0" borderId="18" xfId="2" applyNumberFormat="1" applyFont="1" applyBorder="1"/>
    <xf numFmtId="2" fontId="6" fillId="0" borderId="1" xfId="4" applyNumberFormat="1" applyFont="1" applyBorder="1"/>
    <xf numFmtId="2" fontId="6" fillId="0" borderId="4" xfId="4" applyNumberFormat="1" applyFont="1" applyBorder="1"/>
    <xf numFmtId="2" fontId="6" fillId="0" borderId="25" xfId="4" applyNumberFormat="1" applyFont="1" applyBorder="1"/>
    <xf numFmtId="0" fontId="37" fillId="3" borderId="0" xfId="26" quotePrefix="1" applyFill="1" applyAlignment="1" applyProtection="1">
      <alignment vertical="top" wrapText="1"/>
      <protection hidden="1"/>
    </xf>
    <xf numFmtId="0" fontId="57" fillId="3" borderId="0" xfId="25" applyFont="1" applyFill="1" applyAlignment="1" applyProtection="1">
      <alignment vertical="top"/>
      <protection hidden="1"/>
    </xf>
    <xf numFmtId="0" fontId="12" fillId="3" borderId="11" xfId="2" applyFont="1" applyFill="1" applyBorder="1" applyAlignment="1">
      <alignment horizontal="center" vertical="top" wrapText="1"/>
    </xf>
    <xf numFmtId="0" fontId="25" fillId="0" borderId="0" xfId="2" applyFont="1" applyFill="1"/>
    <xf numFmtId="0" fontId="58" fillId="0" borderId="0" xfId="4" applyFont="1" applyBorder="1"/>
    <xf numFmtId="165" fontId="43" fillId="0" borderId="0" xfId="2" applyNumberFormat="1" applyFont="1"/>
    <xf numFmtId="165" fontId="12" fillId="0" borderId="0" xfId="2" applyNumberFormat="1" applyFont="1" applyBorder="1" applyAlignment="1">
      <alignment horizontal="left"/>
    </xf>
    <xf numFmtId="0" fontId="49" fillId="0" borderId="0" xfId="4" applyFont="1"/>
    <xf numFmtId="0" fontId="3" fillId="0" borderId="9" xfId="2" applyNumberFormat="1" applyFont="1" applyFill="1" applyBorder="1" applyAlignment="1">
      <alignment horizontal="right" wrapText="1"/>
    </xf>
    <xf numFmtId="0" fontId="12" fillId="0" borderId="9" xfId="2" applyNumberFormat="1" applyFont="1" applyFill="1" applyBorder="1" applyAlignment="1">
      <alignment horizontal="right" wrapText="1"/>
    </xf>
    <xf numFmtId="0" fontId="3" fillId="0" borderId="27" xfId="4" applyBorder="1"/>
    <xf numFmtId="0" fontId="10" fillId="3" borderId="14" xfId="2" applyFont="1" applyFill="1" applyBorder="1"/>
    <xf numFmtId="0" fontId="10" fillId="3" borderId="45" xfId="2" applyFont="1" applyFill="1" applyBorder="1" applyAlignment="1">
      <alignment wrapText="1"/>
    </xf>
    <xf numFmtId="0" fontId="12" fillId="0" borderId="20" xfId="2" applyFont="1" applyBorder="1"/>
    <xf numFmtId="0" fontId="25" fillId="3" borderId="20" xfId="2" applyFont="1" applyFill="1" applyBorder="1"/>
    <xf numFmtId="0" fontId="12" fillId="3" borderId="21" xfId="2" applyFont="1" applyFill="1" applyBorder="1"/>
    <xf numFmtId="49" fontId="3" fillId="0" borderId="6" xfId="2" applyNumberFormat="1" applyFont="1" applyFill="1" applyBorder="1" applyAlignment="1">
      <alignment wrapText="1"/>
    </xf>
    <xf numFmtId="2" fontId="3" fillId="0" borderId="8" xfId="2" applyNumberFormat="1" applyFont="1" applyBorder="1"/>
    <xf numFmtId="2" fontId="3" fillId="0" borderId="0" xfId="2" applyNumberFormat="1" applyFont="1" applyBorder="1"/>
    <xf numFmtId="0" fontId="40" fillId="0" borderId="42" xfId="2" applyFont="1" applyBorder="1"/>
    <xf numFmtId="0" fontId="1" fillId="0" borderId="0" xfId="1" applyFont="1"/>
    <xf numFmtId="0" fontId="0" fillId="0" borderId="0" xfId="0" applyFont="1"/>
    <xf numFmtId="165" fontId="10" fillId="0" borderId="28" xfId="2" applyNumberFormat="1" applyFont="1" applyBorder="1"/>
    <xf numFmtId="2" fontId="10" fillId="0" borderId="29" xfId="2" applyNumberFormat="1" applyFont="1" applyBorder="1"/>
    <xf numFmtId="0" fontId="48" fillId="0" borderId="0" xfId="0" applyFont="1"/>
    <xf numFmtId="0" fontId="0" fillId="0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41" fillId="0" borderId="0" xfId="0" applyFont="1" applyFill="1"/>
    <xf numFmtId="14" fontId="41" fillId="0" borderId="0" xfId="0" quotePrefix="1" applyNumberFormat="1" applyFont="1" applyAlignment="1">
      <alignment horizontal="left"/>
    </xf>
    <xf numFmtId="0" fontId="3" fillId="0" borderId="0" xfId="4" applyFont="1" applyFill="1"/>
    <xf numFmtId="49" fontId="10" fillId="0" borderId="53" xfId="2" applyNumberFormat="1" applyFont="1" applyBorder="1"/>
    <xf numFmtId="165" fontId="10" fillId="0" borderId="34" xfId="2" applyNumberFormat="1" applyFont="1" applyFill="1" applyBorder="1"/>
    <xf numFmtId="2" fontId="10" fillId="0" borderId="34" xfId="2" applyNumberFormat="1" applyFont="1" applyFill="1" applyBorder="1"/>
    <xf numFmtId="165" fontId="10" fillId="0" borderId="35" xfId="2" applyNumberFormat="1" applyFont="1" applyFill="1" applyBorder="1"/>
    <xf numFmtId="165" fontId="10" fillId="0" borderId="59" xfId="2" applyNumberFormat="1" applyFont="1" applyFill="1" applyBorder="1"/>
    <xf numFmtId="165" fontId="12" fillId="0" borderId="7" xfId="2" applyNumberFormat="1" applyFont="1" applyFill="1" applyBorder="1" applyAlignment="1">
      <alignment horizontal="right" vertical="top" wrapText="1"/>
    </xf>
    <xf numFmtId="165" fontId="12" fillId="0" borderId="0" xfId="2" applyNumberFormat="1" applyFont="1" applyFill="1" applyBorder="1" applyAlignment="1">
      <alignment horizontal="right" vertical="top" wrapText="1"/>
    </xf>
    <xf numFmtId="0" fontId="12" fillId="0" borderId="18" xfId="2" applyFont="1" applyFill="1" applyBorder="1"/>
    <xf numFmtId="165" fontId="12" fillId="0" borderId="11" xfId="2" applyNumberFormat="1" applyFont="1" applyFill="1" applyBorder="1"/>
    <xf numFmtId="0" fontId="12" fillId="0" borderId="21" xfId="2" applyFont="1" applyFill="1" applyBorder="1"/>
    <xf numFmtId="165" fontId="55" fillId="0" borderId="20" xfId="2" applyNumberFormat="1" applyFont="1" applyFill="1" applyBorder="1" applyAlignment="1">
      <alignment horizontal="right"/>
    </xf>
    <xf numFmtId="165" fontId="10" fillId="0" borderId="12" xfId="4" applyNumberFormat="1" applyFont="1" applyFill="1" applyBorder="1"/>
    <xf numFmtId="165" fontId="10" fillId="0" borderId="12" xfId="2" applyNumberFormat="1" applyFont="1" applyFill="1" applyBorder="1"/>
    <xf numFmtId="0" fontId="10" fillId="0" borderId="11" xfId="2" applyFont="1" applyFill="1" applyBorder="1"/>
    <xf numFmtId="49" fontId="3" fillId="0" borderId="25" xfId="4" applyNumberFormat="1" applyBorder="1"/>
    <xf numFmtId="49" fontId="41" fillId="0" borderId="0" xfId="0" applyNumberFormat="1" applyFont="1"/>
    <xf numFmtId="0" fontId="41" fillId="0" borderId="0" xfId="0" applyFont="1"/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left"/>
    </xf>
    <xf numFmtId="165" fontId="12" fillId="0" borderId="14" xfId="2" applyNumberFormat="1" applyFont="1" applyFill="1" applyBorder="1" applyAlignment="1">
      <alignment horizontal="right" vertical="top" wrapText="1"/>
    </xf>
    <xf numFmtId="0" fontId="12" fillId="0" borderId="17" xfId="2" applyFont="1" applyFill="1" applyBorder="1"/>
    <xf numFmtId="165" fontId="12" fillId="0" borderId="8" xfId="2" applyNumberFormat="1" applyFont="1" applyFill="1" applyBorder="1" applyAlignment="1">
      <alignment horizontal="right" vertical="top" wrapText="1"/>
    </xf>
    <xf numFmtId="0" fontId="12" fillId="0" borderId="19" xfId="2" applyFont="1" applyFill="1" applyBorder="1"/>
    <xf numFmtId="165" fontId="40" fillId="0" borderId="8" xfId="2" applyNumberFormat="1" applyFont="1" applyFill="1" applyBorder="1" applyAlignment="1">
      <alignment horizontal="right"/>
    </xf>
    <xf numFmtId="165" fontId="40" fillId="0" borderId="0" xfId="2" applyNumberFormat="1" applyFont="1" applyFill="1" applyBorder="1" applyAlignment="1">
      <alignment horizontal="right"/>
    </xf>
    <xf numFmtId="14" fontId="0" fillId="0" borderId="0" xfId="0" quotePrefix="1" applyNumberFormat="1" applyFill="1" applyAlignment="1">
      <alignment horizontal="left"/>
    </xf>
    <xf numFmtId="0" fontId="0" fillId="0" borderId="21" xfId="0" applyFill="1" applyBorder="1" applyAlignment="1">
      <alignment horizontal="left"/>
    </xf>
    <xf numFmtId="165" fontId="40" fillId="0" borderId="20" xfId="2" applyNumberFormat="1" applyFont="1" applyFill="1" applyBorder="1" applyAlignment="1">
      <alignment horizontal="right"/>
    </xf>
    <xf numFmtId="165" fontId="40" fillId="0" borderId="12" xfId="2" applyNumberFormat="1" applyFont="1" applyFill="1" applyBorder="1" applyAlignment="1">
      <alignment horizontal="right"/>
    </xf>
    <xf numFmtId="0" fontId="3" fillId="0" borderId="0" xfId="2" applyFont="1" applyFill="1"/>
    <xf numFmtId="0" fontId="0" fillId="0" borderId="0" xfId="0" applyFont="1" applyFill="1"/>
    <xf numFmtId="0" fontId="40" fillId="0" borderId="6" xfId="4" applyFont="1" applyBorder="1"/>
    <xf numFmtId="0" fontId="41" fillId="0" borderId="0" xfId="0" applyFont="1" applyFill="1" applyAlignment="1">
      <alignment horizontal="left"/>
    </xf>
    <xf numFmtId="165" fontId="12" fillId="0" borderId="8" xfId="2" applyNumberFormat="1" applyFont="1" applyFill="1" applyBorder="1" applyAlignment="1">
      <alignment horizontal="right"/>
    </xf>
    <xf numFmtId="165" fontId="12" fillId="0" borderId="0" xfId="2" applyNumberFormat="1" applyFon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24" xfId="0" applyBorder="1" applyAlignment="1">
      <alignment horizontal="left"/>
    </xf>
    <xf numFmtId="165" fontId="12" fillId="0" borderId="23" xfId="2" applyNumberFormat="1" applyFont="1" applyFill="1" applyBorder="1" applyAlignment="1">
      <alignment horizontal="right" vertical="top" wrapText="1"/>
    </xf>
    <xf numFmtId="165" fontId="12" fillId="0" borderId="24" xfId="2" applyNumberFormat="1" applyFont="1" applyFill="1" applyBorder="1" applyAlignment="1">
      <alignment horizontal="right" vertical="top" wrapText="1"/>
    </xf>
    <xf numFmtId="0" fontId="12" fillId="0" borderId="49" xfId="2" applyFont="1" applyFill="1" applyBorder="1"/>
    <xf numFmtId="3" fontId="20" fillId="0" borderId="8" xfId="1" applyNumberFormat="1" applyFont="1" applyBorder="1"/>
    <xf numFmtId="3" fontId="20" fillId="0" borderId="0" xfId="1" applyNumberFormat="1" applyFont="1" applyBorder="1"/>
    <xf numFmtId="3" fontId="23" fillId="0" borderId="19" xfId="1" applyNumberFormat="1" applyFont="1" applyBorder="1"/>
    <xf numFmtId="0" fontId="3" fillId="0" borderId="0" xfId="0" applyFont="1" applyFill="1" applyBorder="1"/>
    <xf numFmtId="1" fontId="0" fillId="0" borderId="0" xfId="0" applyNumberFormat="1" applyFill="1" applyBorder="1"/>
    <xf numFmtId="3" fontId="0" fillId="0" borderId="0" xfId="0" applyNumberFormat="1" applyFill="1"/>
    <xf numFmtId="1" fontId="41" fillId="0" borderId="14" xfId="1" applyNumberFormat="1" applyFont="1" applyBorder="1"/>
    <xf numFmtId="1" fontId="41" fillId="0" borderId="15" xfId="1" applyNumberFormat="1" applyFont="1" applyBorder="1"/>
    <xf numFmtId="1" fontId="41" fillId="0" borderId="16" xfId="1" applyNumberFormat="1" applyFont="1" applyBorder="1"/>
    <xf numFmtId="1" fontId="41" fillId="0" borderId="19" xfId="2" applyNumberFormat="1" applyFont="1" applyBorder="1"/>
    <xf numFmtId="1" fontId="41" fillId="0" borderId="8" xfId="1" applyNumberFormat="1" applyFont="1" applyBorder="1"/>
    <xf numFmtId="1" fontId="41" fillId="0" borderId="0" xfId="1" applyNumberFormat="1" applyFont="1" applyBorder="1"/>
    <xf numFmtId="1" fontId="41" fillId="0" borderId="18" xfId="1" applyNumberFormat="1" applyFont="1" applyBorder="1"/>
    <xf numFmtId="1" fontId="41" fillId="0" borderId="20" xfId="1" applyNumberFormat="1" applyFont="1" applyBorder="1"/>
    <xf numFmtId="1" fontId="41" fillId="0" borderId="12" xfId="1" applyNumberFormat="1" applyFont="1" applyBorder="1"/>
    <xf numFmtId="1" fontId="41" fillId="0" borderId="21" xfId="1" applyNumberFormat="1" applyFont="1" applyBorder="1"/>
    <xf numFmtId="1" fontId="41" fillId="0" borderId="22" xfId="2" applyNumberFormat="1" applyFont="1" applyFill="1" applyBorder="1"/>
    <xf numFmtId="1" fontId="6" fillId="0" borderId="44" xfId="2" applyNumberFormat="1" applyFont="1" applyBorder="1"/>
    <xf numFmtId="1" fontId="6" fillId="0" borderId="49" xfId="2" applyNumberFormat="1" applyFont="1" applyBorder="1"/>
    <xf numFmtId="1" fontId="6" fillId="0" borderId="22" xfId="2" applyNumberFormat="1" applyFont="1" applyBorder="1"/>
    <xf numFmtId="0" fontId="41" fillId="0" borderId="0" xfId="2" applyFont="1" applyBorder="1"/>
    <xf numFmtId="0" fontId="41" fillId="0" borderId="9" xfId="2" applyFont="1" applyBorder="1"/>
    <xf numFmtId="0" fontId="41" fillId="0" borderId="12" xfId="2" applyFont="1" applyBorder="1"/>
    <xf numFmtId="0" fontId="41" fillId="0" borderId="13" xfId="2" applyFont="1" applyBorder="1"/>
    <xf numFmtId="1" fontId="41" fillId="0" borderId="0" xfId="2" applyNumberFormat="1" applyFont="1" applyBorder="1"/>
    <xf numFmtId="1" fontId="41" fillId="0" borderId="9" xfId="2" applyNumberFormat="1" applyFont="1" applyBorder="1"/>
    <xf numFmtId="1" fontId="41" fillId="0" borderId="13" xfId="2" applyNumberFormat="1" applyFont="1" applyBorder="1"/>
    <xf numFmtId="1" fontId="41" fillId="0" borderId="12" xfId="2" applyNumberFormat="1" applyFont="1" applyBorder="1"/>
    <xf numFmtId="1" fontId="41" fillId="0" borderId="26" xfId="1" applyNumberFormat="1" applyFont="1" applyBorder="1"/>
    <xf numFmtId="1" fontId="41" fillId="0" borderId="27" xfId="1" applyNumberFormat="1" applyFont="1" applyBorder="1"/>
    <xf numFmtId="1" fontId="41" fillId="0" borderId="28" xfId="1" applyNumberFormat="1" applyFont="1" applyBorder="1"/>
    <xf numFmtId="1" fontId="41" fillId="0" borderId="46" xfId="2" applyNumberFormat="1" applyFont="1" applyFill="1" applyBorder="1"/>
    <xf numFmtId="1" fontId="6" fillId="0" borderId="46" xfId="2" applyNumberFormat="1" applyFont="1" applyBorder="1"/>
    <xf numFmtId="2" fontId="12" fillId="0" borderId="21" xfId="2" applyNumberFormat="1" applyFont="1" applyBorder="1"/>
    <xf numFmtId="0" fontId="43" fillId="0" borderId="0" xfId="2" applyFont="1"/>
    <xf numFmtId="0" fontId="40" fillId="0" borderId="0" xfId="2" applyFont="1"/>
    <xf numFmtId="0" fontId="10" fillId="0" borderId="44" xfId="2" applyFont="1" applyBorder="1"/>
    <xf numFmtId="165" fontId="10" fillId="0" borderId="44" xfId="2" applyNumberFormat="1" applyFont="1" applyBorder="1"/>
    <xf numFmtId="165" fontId="10" fillId="0" borderId="24" xfId="2" applyNumberFormat="1" applyFont="1" applyBorder="1"/>
    <xf numFmtId="2" fontId="10" fillId="0" borderId="63" xfId="2" applyNumberFormat="1" applyFont="1" applyBorder="1"/>
    <xf numFmtId="2" fontId="10" fillId="0" borderId="49" xfId="2" applyNumberFormat="1" applyFont="1" applyBorder="1"/>
    <xf numFmtId="0" fontId="32" fillId="2" borderId="0" xfId="0" applyFont="1" applyFill="1" applyAlignment="1">
      <alignment horizontal="left" readingOrder="1"/>
    </xf>
    <xf numFmtId="0" fontId="12" fillId="2" borderId="0" xfId="2" applyFont="1" applyFill="1"/>
    <xf numFmtId="0" fontId="33" fillId="2" borderId="0" xfId="0" applyFont="1" applyFill="1" applyAlignment="1">
      <alignment horizontal="left" readingOrder="1"/>
    </xf>
    <xf numFmtId="167" fontId="1" fillId="0" borderId="0" xfId="1" applyNumberFormat="1"/>
    <xf numFmtId="164" fontId="23" fillId="0" borderId="20" xfId="1" applyNumberFormat="1" applyFont="1" applyBorder="1"/>
    <xf numFmtId="3" fontId="24" fillId="0" borderId="9" xfId="1" applyNumberFormat="1" applyFont="1" applyBorder="1"/>
    <xf numFmtId="3" fontId="19" fillId="0" borderId="49" xfId="1" applyNumberFormat="1" applyFont="1" applyBorder="1"/>
    <xf numFmtId="164" fontId="23" fillId="0" borderId="44" xfId="2" applyNumberFormat="1" applyFont="1" applyBorder="1"/>
    <xf numFmtId="3" fontId="24" fillId="0" borderId="63" xfId="1" applyNumberFormat="1" applyFont="1" applyBorder="1"/>
    <xf numFmtId="166" fontId="1" fillId="0" borderId="0" xfId="1" applyNumberFormat="1"/>
    <xf numFmtId="164" fontId="6" fillId="0" borderId="8" xfId="2" applyNumberFormat="1" applyFont="1" applyBorder="1"/>
    <xf numFmtId="164" fontId="6" fillId="0" borderId="26" xfId="2" applyNumberFormat="1" applyFont="1" applyFill="1" applyBorder="1" applyAlignment="1">
      <alignment wrapText="1"/>
    </xf>
    <xf numFmtId="164" fontId="20" fillId="0" borderId="12" xfId="2" applyNumberFormat="1" applyFont="1" applyBorder="1"/>
    <xf numFmtId="164" fontId="20" fillId="0" borderId="21" xfId="2" applyNumberFormat="1" applyFont="1" applyBorder="1"/>
    <xf numFmtId="164" fontId="23" fillId="0" borderId="27" xfId="2" applyNumberFormat="1" applyFont="1" applyBorder="1"/>
    <xf numFmtId="164" fontId="23" fillId="0" borderId="45" xfId="1" applyNumberFormat="1" applyFont="1" applyBorder="1"/>
    <xf numFmtId="164" fontId="20" fillId="0" borderId="14" xfId="1" applyNumberFormat="1" applyFont="1" applyBorder="1"/>
    <xf numFmtId="164" fontId="20" fillId="0" borderId="16" xfId="1" applyNumberFormat="1" applyFont="1" applyBorder="1"/>
    <xf numFmtId="168" fontId="1" fillId="0" borderId="0" xfId="1" applyNumberFormat="1"/>
    <xf numFmtId="169" fontId="1" fillId="0" borderId="0" xfId="1" applyNumberFormat="1"/>
    <xf numFmtId="170" fontId="1" fillId="0" borderId="0" xfId="1" applyNumberFormat="1"/>
    <xf numFmtId="171" fontId="1" fillId="0" borderId="0" xfId="1" applyNumberFormat="1"/>
    <xf numFmtId="172" fontId="1" fillId="0" borderId="0" xfId="1" applyNumberFormat="1"/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58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39" xfId="2" applyFont="1" applyFill="1" applyBorder="1" applyAlignment="1">
      <alignment horizontal="left"/>
    </xf>
    <xf numFmtId="2" fontId="29" fillId="3" borderId="0" xfId="2" applyNumberFormat="1" applyFont="1" applyFill="1" applyAlignment="1">
      <alignment horizontal="left" wrapText="1"/>
    </xf>
    <xf numFmtId="164" fontId="0" fillId="0" borderId="40" xfId="1" applyNumberFormat="1" applyFont="1" applyBorder="1" applyAlignment="1">
      <alignment horizontal="center" vertical="center" wrapText="1"/>
    </xf>
    <xf numFmtId="164" fontId="0" fillId="0" borderId="42" xfId="1" applyNumberFormat="1" applyFont="1" applyBorder="1" applyAlignment="1">
      <alignment horizontal="center" vertical="center" wrapText="1"/>
    </xf>
    <xf numFmtId="164" fontId="0" fillId="0" borderId="32" xfId="1" applyNumberFormat="1" applyFont="1" applyBorder="1" applyAlignment="1">
      <alignment horizontal="center" vertical="center" wrapText="1"/>
    </xf>
    <xf numFmtId="164" fontId="42" fillId="0" borderId="38" xfId="2" applyNumberFormat="1" applyFont="1" applyBorder="1" applyAlignment="1">
      <alignment horizontal="center"/>
    </xf>
    <xf numFmtId="164" fontId="42" fillId="0" borderId="37" xfId="2" applyNumberFormat="1" applyFont="1" applyBorder="1" applyAlignment="1">
      <alignment horizontal="center"/>
    </xf>
    <xf numFmtId="164" fontId="42" fillId="0" borderId="58" xfId="2" applyNumberFormat="1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6" fillId="0" borderId="37" xfId="2" applyFont="1" applyBorder="1" applyAlignment="1">
      <alignment horizontal="center"/>
    </xf>
    <xf numFmtId="0" fontId="6" fillId="0" borderId="39" xfId="2" applyFont="1" applyBorder="1" applyAlignment="1">
      <alignment horizontal="center"/>
    </xf>
    <xf numFmtId="0" fontId="29" fillId="3" borderId="0" xfId="2" applyFont="1" applyFill="1" applyAlignment="1">
      <alignment vertical="top" wrapText="1"/>
    </xf>
    <xf numFmtId="0" fontId="10" fillId="0" borderId="36" xfId="2" applyFont="1" applyBorder="1" applyAlignment="1">
      <alignment horizontal="center" wrapText="1"/>
    </xf>
    <xf numFmtId="0" fontId="10" fillId="0" borderId="37" xfId="2" applyFont="1" applyBorder="1" applyAlignment="1">
      <alignment horizontal="center" wrapText="1"/>
    </xf>
    <xf numFmtId="0" fontId="10" fillId="0" borderId="58" xfId="2" applyFont="1" applyBorder="1" applyAlignment="1">
      <alignment horizontal="center" wrapText="1"/>
    </xf>
    <xf numFmtId="0" fontId="10" fillId="0" borderId="38" xfId="2" applyFont="1" applyBorder="1" applyAlignment="1">
      <alignment horizontal="center" wrapText="1"/>
    </xf>
    <xf numFmtId="0" fontId="12" fillId="0" borderId="37" xfId="2" applyFont="1" applyBorder="1" applyAlignment="1">
      <alignment horizontal="center"/>
    </xf>
    <xf numFmtId="0" fontId="12" fillId="0" borderId="39" xfId="2" applyFont="1" applyBorder="1" applyAlignment="1">
      <alignment horizontal="center"/>
    </xf>
    <xf numFmtId="0" fontId="29" fillId="3" borderId="0" xfId="2" applyFont="1" applyFill="1" applyAlignment="1">
      <alignment horizontal="left" vertical="top" wrapText="1"/>
    </xf>
    <xf numFmtId="0" fontId="29" fillId="3" borderId="0" xfId="2" applyFont="1" applyFill="1" applyAlignment="1">
      <alignment horizontal="left" vertical="top"/>
    </xf>
    <xf numFmtId="0" fontId="29" fillId="3" borderId="53" xfId="2" applyFont="1" applyFill="1" applyBorder="1" applyAlignment="1">
      <alignment vertical="top" wrapText="1"/>
    </xf>
    <xf numFmtId="0" fontId="29" fillId="3" borderId="34" xfId="2" applyFont="1" applyFill="1" applyBorder="1" applyAlignment="1">
      <alignment vertical="top" wrapText="1"/>
    </xf>
    <xf numFmtId="0" fontId="29" fillId="3" borderId="54" xfId="2" applyFont="1" applyFill="1" applyBorder="1" applyAlignment="1">
      <alignment vertical="top" wrapText="1"/>
    </xf>
  </cellXfs>
  <cellStyles count="27">
    <cellStyle name="=C:\WINNT35\SYSTEM32\COMMAND.COM" xfId="2" xr:uid="{00000000-0005-0000-0000-000000000000}"/>
    <cellStyle name="=C:\WINNT35\SYSTEM32\COMMAND.COM 2" xfId="3" xr:uid="{00000000-0005-0000-0000-000001000000}"/>
    <cellStyle name="Hyperkobling" xfId="26" builtinId="8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" xr:uid="{00000000-0005-0000-0000-00000B000000}"/>
    <cellStyle name="Normal 2" xfId="11" xr:uid="{00000000-0005-0000-0000-00000C000000}"/>
    <cellStyle name="Normal 2 2" xfId="12" xr:uid="{00000000-0005-0000-0000-00000D000000}"/>
    <cellStyle name="Normal 2 3" xfId="13" xr:uid="{00000000-0005-0000-0000-00000E000000}"/>
    <cellStyle name="Normal 2 4" xfId="14" xr:uid="{00000000-0005-0000-0000-00000F000000}"/>
    <cellStyle name="Normal 3" xfId="15" xr:uid="{00000000-0005-0000-0000-000010000000}"/>
    <cellStyle name="Normal 3 2" xfId="16" xr:uid="{00000000-0005-0000-0000-000011000000}"/>
    <cellStyle name="Normal 3 3" xfId="17" xr:uid="{00000000-0005-0000-0000-000012000000}"/>
    <cellStyle name="Normal 3 4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  <cellStyle name="Normal 7" xfId="22" xr:uid="{00000000-0005-0000-0000-000017000000}"/>
    <cellStyle name="Normal 8" xfId="23" xr:uid="{00000000-0005-0000-0000-000018000000}"/>
    <cellStyle name="Normal 9" xfId="24" xr:uid="{00000000-0005-0000-0000-000019000000}"/>
    <cellStyle name="Normal_ressursregnskap_2005" xfId="25" xr:uid="{00000000-0005-0000-0000-00001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31</xdr:row>
      <xdr:rowOff>200025</xdr:rowOff>
    </xdr:from>
    <xdr:to>
      <xdr:col>5</xdr:col>
      <xdr:colOff>723900</xdr:colOff>
      <xdr:row>38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31.12.2020.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2020.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161926</xdr:colOff>
      <xdr:row>1</xdr:row>
      <xdr:rowOff>104776</xdr:rowOff>
    </xdr:from>
    <xdr:to>
      <xdr:col>4</xdr:col>
      <xdr:colOff>114301</xdr:colOff>
      <xdr:row>5</xdr:row>
      <xdr:rowOff>104776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1926" y="266701"/>
          <a:ext cx="796290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Per 31.12.2020</a:t>
          </a:r>
        </a:p>
      </xdr:txBody>
    </xdr:sp>
    <xdr:clientData/>
  </xdr:twoCellAnchor>
  <xdr:twoCellAnchor editAs="oneCell">
    <xdr:from>
      <xdr:col>0</xdr:col>
      <xdr:colOff>85725</xdr:colOff>
      <xdr:row>10</xdr:row>
      <xdr:rowOff>57150</xdr:rowOff>
    </xdr:from>
    <xdr:to>
      <xdr:col>0</xdr:col>
      <xdr:colOff>209550</xdr:colOff>
      <xdr:row>10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23</xdr:row>
      <xdr:rowOff>57150</xdr:rowOff>
    </xdr:from>
    <xdr:to>
      <xdr:col>0</xdr:col>
      <xdr:colOff>228600</xdr:colOff>
      <xdr:row>23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290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5433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29</xdr:row>
      <xdr:rowOff>57150</xdr:rowOff>
    </xdr:from>
    <xdr:to>
      <xdr:col>0</xdr:col>
      <xdr:colOff>209550</xdr:colOff>
      <xdr:row>29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31</xdr:row>
      <xdr:rowOff>57150</xdr:rowOff>
    </xdr:from>
    <xdr:to>
      <xdr:col>0</xdr:col>
      <xdr:colOff>209550</xdr:colOff>
      <xdr:row>31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33</xdr:row>
      <xdr:rowOff>57150</xdr:rowOff>
    </xdr:from>
    <xdr:to>
      <xdr:col>0</xdr:col>
      <xdr:colOff>209550</xdr:colOff>
      <xdr:row>33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35</xdr:row>
      <xdr:rowOff>57150</xdr:rowOff>
    </xdr:from>
    <xdr:to>
      <xdr:col>0</xdr:col>
      <xdr:colOff>209550</xdr:colOff>
      <xdr:row>35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37</xdr:row>
      <xdr:rowOff>57150</xdr:rowOff>
    </xdr:from>
    <xdr:to>
      <xdr:col>0</xdr:col>
      <xdr:colOff>209550</xdr:colOff>
      <xdr:row>37</xdr:row>
      <xdr:rowOff>152400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228600</xdr:colOff>
      <xdr:row>12</xdr:row>
      <xdr:rowOff>114300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2098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371476</xdr:colOff>
      <xdr:row>2</xdr:row>
      <xdr:rowOff>28576</xdr:rowOff>
    </xdr:from>
    <xdr:to>
      <xdr:col>5</xdr:col>
      <xdr:colOff>485776</xdr:colOff>
      <xdr:row>6</xdr:row>
      <xdr:rowOff>116968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1" y="352426"/>
          <a:ext cx="876300" cy="73609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26</xdr:row>
      <xdr:rowOff>38100</xdr:rowOff>
    </xdr:from>
    <xdr:to>
      <xdr:col>0</xdr:col>
      <xdr:colOff>228600</xdr:colOff>
      <xdr:row>26</xdr:row>
      <xdr:rowOff>133350</xdr:rowOff>
    </xdr:to>
    <xdr:pic>
      <xdr:nvPicPr>
        <xdr:cNvPr id="32" name="Picture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100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</xdr:row>
      <xdr:rowOff>38100</xdr:rowOff>
    </xdr:from>
    <xdr:to>
      <xdr:col>0</xdr:col>
      <xdr:colOff>217181</xdr:colOff>
      <xdr:row>39</xdr:row>
      <xdr:rowOff>135644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6924675"/>
          <a:ext cx="121931" cy="9754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15</xdr:row>
      <xdr:rowOff>57150</xdr:rowOff>
    </xdr:from>
    <xdr:to>
      <xdr:col>0</xdr:col>
      <xdr:colOff>228600</xdr:colOff>
      <xdr:row>15</xdr:row>
      <xdr:rowOff>152400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E50ECD06-6EE9-4DD5-98BC-9C8C7A3BB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7336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85725</xdr:colOff>
      <xdr:row>21</xdr:row>
      <xdr:rowOff>57150</xdr:rowOff>
    </xdr:from>
    <xdr:ext cx="123825" cy="95250"/>
    <xdr:pic>
      <xdr:nvPicPr>
        <xdr:cNvPr id="19" name="Picture 7">
          <a:extLst>
            <a:ext uri="{FF2B5EF4-FFF2-40B4-BE49-F238E27FC236}">
              <a16:creationId xmlns:a16="http://schemas.microsoft.com/office/drawing/2014/main" id="{DC225D15-52D7-4DEB-A851-57815DC4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5433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pd.no/globalassets/1-npd/regelverk/tematiske-veiledninger/ressursklassifisering_e.pdf" TargetMode="External"/><Relationship Id="rId2" Type="http://schemas.openxmlformats.org/officeDocument/2006/relationships/hyperlink" Target="https://www.npd.no/globalassets/1-npd/regelverk/tematiske-veiledninger/ressursklassifisering_n.pdf" TargetMode="External"/><Relationship Id="rId1" Type="http://schemas.openxmlformats.org/officeDocument/2006/relationships/hyperlink" Target="http://www.npd.no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4"/>
  <sheetViews>
    <sheetView zoomScaleNormal="100" zoomScaleSheetLayoutView="100" workbookViewId="0"/>
  </sheetViews>
  <sheetFormatPr baseColWidth="10" defaultRowHeight="12.75" x14ac:dyDescent="0.2"/>
  <cols>
    <col min="1" max="1" width="4.85546875" style="239" customWidth="1"/>
    <col min="2" max="2" width="92.42578125" style="239" customWidth="1"/>
    <col min="3" max="9" width="11.42578125" style="239" customWidth="1"/>
    <col min="10" max="10" width="5" style="239" customWidth="1"/>
    <col min="11" max="256" width="11.42578125" style="239"/>
    <col min="257" max="257" width="4.85546875" style="239" customWidth="1"/>
    <col min="258" max="258" width="92.42578125" style="239" customWidth="1"/>
    <col min="259" max="265" width="11.42578125" style="239" customWidth="1"/>
    <col min="266" max="266" width="5" style="239" customWidth="1"/>
    <col min="267" max="512" width="11.42578125" style="239"/>
    <col min="513" max="513" width="4.85546875" style="239" customWidth="1"/>
    <col min="514" max="514" width="92.42578125" style="239" customWidth="1"/>
    <col min="515" max="521" width="11.42578125" style="239" customWidth="1"/>
    <col min="522" max="522" width="5" style="239" customWidth="1"/>
    <col min="523" max="768" width="11.42578125" style="239"/>
    <col min="769" max="769" width="4.85546875" style="239" customWidth="1"/>
    <col min="770" max="770" width="92.42578125" style="239" customWidth="1"/>
    <col min="771" max="777" width="11.42578125" style="239" customWidth="1"/>
    <col min="778" max="778" width="5" style="239" customWidth="1"/>
    <col min="779" max="1024" width="11.42578125" style="239"/>
    <col min="1025" max="1025" width="4.85546875" style="239" customWidth="1"/>
    <col min="1026" max="1026" width="92.42578125" style="239" customWidth="1"/>
    <col min="1027" max="1033" width="11.42578125" style="239" customWidth="1"/>
    <col min="1034" max="1034" width="5" style="239" customWidth="1"/>
    <col min="1035" max="1280" width="11.42578125" style="239"/>
    <col min="1281" max="1281" width="4.85546875" style="239" customWidth="1"/>
    <col min="1282" max="1282" width="92.42578125" style="239" customWidth="1"/>
    <col min="1283" max="1289" width="11.42578125" style="239" customWidth="1"/>
    <col min="1290" max="1290" width="5" style="239" customWidth="1"/>
    <col min="1291" max="1536" width="11.42578125" style="239"/>
    <col min="1537" max="1537" width="4.85546875" style="239" customWidth="1"/>
    <col min="1538" max="1538" width="92.42578125" style="239" customWidth="1"/>
    <col min="1539" max="1545" width="11.42578125" style="239" customWidth="1"/>
    <col min="1546" max="1546" width="5" style="239" customWidth="1"/>
    <col min="1547" max="1792" width="11.42578125" style="239"/>
    <col min="1793" max="1793" width="4.85546875" style="239" customWidth="1"/>
    <col min="1794" max="1794" width="92.42578125" style="239" customWidth="1"/>
    <col min="1795" max="1801" width="11.42578125" style="239" customWidth="1"/>
    <col min="1802" max="1802" width="5" style="239" customWidth="1"/>
    <col min="1803" max="2048" width="11.42578125" style="239"/>
    <col min="2049" max="2049" width="4.85546875" style="239" customWidth="1"/>
    <col min="2050" max="2050" width="92.42578125" style="239" customWidth="1"/>
    <col min="2051" max="2057" width="11.42578125" style="239" customWidth="1"/>
    <col min="2058" max="2058" width="5" style="239" customWidth="1"/>
    <col min="2059" max="2304" width="11.42578125" style="239"/>
    <col min="2305" max="2305" width="4.85546875" style="239" customWidth="1"/>
    <col min="2306" max="2306" width="92.42578125" style="239" customWidth="1"/>
    <col min="2307" max="2313" width="11.42578125" style="239" customWidth="1"/>
    <col min="2314" max="2314" width="5" style="239" customWidth="1"/>
    <col min="2315" max="2560" width="11.42578125" style="239"/>
    <col min="2561" max="2561" width="4.85546875" style="239" customWidth="1"/>
    <col min="2562" max="2562" width="92.42578125" style="239" customWidth="1"/>
    <col min="2563" max="2569" width="11.42578125" style="239" customWidth="1"/>
    <col min="2570" max="2570" width="5" style="239" customWidth="1"/>
    <col min="2571" max="2816" width="11.42578125" style="239"/>
    <col min="2817" max="2817" width="4.85546875" style="239" customWidth="1"/>
    <col min="2818" max="2818" width="92.42578125" style="239" customWidth="1"/>
    <col min="2819" max="2825" width="11.42578125" style="239" customWidth="1"/>
    <col min="2826" max="2826" width="5" style="239" customWidth="1"/>
    <col min="2827" max="3072" width="11.42578125" style="239"/>
    <col min="3073" max="3073" width="4.85546875" style="239" customWidth="1"/>
    <col min="3074" max="3074" width="92.42578125" style="239" customWidth="1"/>
    <col min="3075" max="3081" width="11.42578125" style="239" customWidth="1"/>
    <col min="3082" max="3082" width="5" style="239" customWidth="1"/>
    <col min="3083" max="3328" width="11.42578125" style="239"/>
    <col min="3329" max="3329" width="4.85546875" style="239" customWidth="1"/>
    <col min="3330" max="3330" width="92.42578125" style="239" customWidth="1"/>
    <col min="3331" max="3337" width="11.42578125" style="239" customWidth="1"/>
    <col min="3338" max="3338" width="5" style="239" customWidth="1"/>
    <col min="3339" max="3584" width="11.42578125" style="239"/>
    <col min="3585" max="3585" width="4.85546875" style="239" customWidth="1"/>
    <col min="3586" max="3586" width="92.42578125" style="239" customWidth="1"/>
    <col min="3587" max="3593" width="11.42578125" style="239" customWidth="1"/>
    <col min="3594" max="3594" width="5" style="239" customWidth="1"/>
    <col min="3595" max="3840" width="11.42578125" style="239"/>
    <col min="3841" max="3841" width="4.85546875" style="239" customWidth="1"/>
    <col min="3842" max="3842" width="92.42578125" style="239" customWidth="1"/>
    <col min="3843" max="3849" width="11.42578125" style="239" customWidth="1"/>
    <col min="3850" max="3850" width="5" style="239" customWidth="1"/>
    <col min="3851" max="4096" width="11.42578125" style="239"/>
    <col min="4097" max="4097" width="4.85546875" style="239" customWidth="1"/>
    <col min="4098" max="4098" width="92.42578125" style="239" customWidth="1"/>
    <col min="4099" max="4105" width="11.42578125" style="239" customWidth="1"/>
    <col min="4106" max="4106" width="5" style="239" customWidth="1"/>
    <col min="4107" max="4352" width="11.42578125" style="239"/>
    <col min="4353" max="4353" width="4.85546875" style="239" customWidth="1"/>
    <col min="4354" max="4354" width="92.42578125" style="239" customWidth="1"/>
    <col min="4355" max="4361" width="11.42578125" style="239" customWidth="1"/>
    <col min="4362" max="4362" width="5" style="239" customWidth="1"/>
    <col min="4363" max="4608" width="11.42578125" style="239"/>
    <col min="4609" max="4609" width="4.85546875" style="239" customWidth="1"/>
    <col min="4610" max="4610" width="92.42578125" style="239" customWidth="1"/>
    <col min="4611" max="4617" width="11.42578125" style="239" customWidth="1"/>
    <col min="4618" max="4618" width="5" style="239" customWidth="1"/>
    <col min="4619" max="4864" width="11.42578125" style="239"/>
    <col min="4865" max="4865" width="4.85546875" style="239" customWidth="1"/>
    <col min="4866" max="4866" width="92.42578125" style="239" customWidth="1"/>
    <col min="4867" max="4873" width="11.42578125" style="239" customWidth="1"/>
    <col min="4874" max="4874" width="5" style="239" customWidth="1"/>
    <col min="4875" max="5120" width="11.42578125" style="239"/>
    <col min="5121" max="5121" width="4.85546875" style="239" customWidth="1"/>
    <col min="5122" max="5122" width="92.42578125" style="239" customWidth="1"/>
    <col min="5123" max="5129" width="11.42578125" style="239" customWidth="1"/>
    <col min="5130" max="5130" width="5" style="239" customWidth="1"/>
    <col min="5131" max="5376" width="11.42578125" style="239"/>
    <col min="5377" max="5377" width="4.85546875" style="239" customWidth="1"/>
    <col min="5378" max="5378" width="92.42578125" style="239" customWidth="1"/>
    <col min="5379" max="5385" width="11.42578125" style="239" customWidth="1"/>
    <col min="5386" max="5386" width="5" style="239" customWidth="1"/>
    <col min="5387" max="5632" width="11.42578125" style="239"/>
    <col min="5633" max="5633" width="4.85546875" style="239" customWidth="1"/>
    <col min="5634" max="5634" width="92.42578125" style="239" customWidth="1"/>
    <col min="5635" max="5641" width="11.42578125" style="239" customWidth="1"/>
    <col min="5642" max="5642" width="5" style="239" customWidth="1"/>
    <col min="5643" max="5888" width="11.42578125" style="239"/>
    <col min="5889" max="5889" width="4.85546875" style="239" customWidth="1"/>
    <col min="5890" max="5890" width="92.42578125" style="239" customWidth="1"/>
    <col min="5891" max="5897" width="11.42578125" style="239" customWidth="1"/>
    <col min="5898" max="5898" width="5" style="239" customWidth="1"/>
    <col min="5899" max="6144" width="11.42578125" style="239"/>
    <col min="6145" max="6145" width="4.85546875" style="239" customWidth="1"/>
    <col min="6146" max="6146" width="92.42578125" style="239" customWidth="1"/>
    <col min="6147" max="6153" width="11.42578125" style="239" customWidth="1"/>
    <col min="6154" max="6154" width="5" style="239" customWidth="1"/>
    <col min="6155" max="6400" width="11.42578125" style="239"/>
    <col min="6401" max="6401" width="4.85546875" style="239" customWidth="1"/>
    <col min="6402" max="6402" width="92.42578125" style="239" customWidth="1"/>
    <col min="6403" max="6409" width="11.42578125" style="239" customWidth="1"/>
    <col min="6410" max="6410" width="5" style="239" customWidth="1"/>
    <col min="6411" max="6656" width="11.42578125" style="239"/>
    <col min="6657" max="6657" width="4.85546875" style="239" customWidth="1"/>
    <col min="6658" max="6658" width="92.42578125" style="239" customWidth="1"/>
    <col min="6659" max="6665" width="11.42578125" style="239" customWidth="1"/>
    <col min="6666" max="6666" width="5" style="239" customWidth="1"/>
    <col min="6667" max="6912" width="11.42578125" style="239"/>
    <col min="6913" max="6913" width="4.85546875" style="239" customWidth="1"/>
    <col min="6914" max="6914" width="92.42578125" style="239" customWidth="1"/>
    <col min="6915" max="6921" width="11.42578125" style="239" customWidth="1"/>
    <col min="6922" max="6922" width="5" style="239" customWidth="1"/>
    <col min="6923" max="7168" width="11.42578125" style="239"/>
    <col min="7169" max="7169" width="4.85546875" style="239" customWidth="1"/>
    <col min="7170" max="7170" width="92.42578125" style="239" customWidth="1"/>
    <col min="7171" max="7177" width="11.42578125" style="239" customWidth="1"/>
    <col min="7178" max="7178" width="5" style="239" customWidth="1"/>
    <col min="7179" max="7424" width="11.42578125" style="239"/>
    <col min="7425" max="7425" width="4.85546875" style="239" customWidth="1"/>
    <col min="7426" max="7426" width="92.42578125" style="239" customWidth="1"/>
    <col min="7427" max="7433" width="11.42578125" style="239" customWidth="1"/>
    <col min="7434" max="7434" width="5" style="239" customWidth="1"/>
    <col min="7435" max="7680" width="11.42578125" style="239"/>
    <col min="7681" max="7681" width="4.85546875" style="239" customWidth="1"/>
    <col min="7682" max="7682" width="92.42578125" style="239" customWidth="1"/>
    <col min="7683" max="7689" width="11.42578125" style="239" customWidth="1"/>
    <col min="7690" max="7690" width="5" style="239" customWidth="1"/>
    <col min="7691" max="7936" width="11.42578125" style="239"/>
    <col min="7937" max="7937" width="4.85546875" style="239" customWidth="1"/>
    <col min="7938" max="7938" width="92.42578125" style="239" customWidth="1"/>
    <col min="7939" max="7945" width="11.42578125" style="239" customWidth="1"/>
    <col min="7946" max="7946" width="5" style="239" customWidth="1"/>
    <col min="7947" max="8192" width="11.42578125" style="239"/>
    <col min="8193" max="8193" width="4.85546875" style="239" customWidth="1"/>
    <col min="8194" max="8194" width="92.42578125" style="239" customWidth="1"/>
    <col min="8195" max="8201" width="11.42578125" style="239" customWidth="1"/>
    <col min="8202" max="8202" width="5" style="239" customWidth="1"/>
    <col min="8203" max="8448" width="11.42578125" style="239"/>
    <col min="8449" max="8449" width="4.85546875" style="239" customWidth="1"/>
    <col min="8450" max="8450" width="92.42578125" style="239" customWidth="1"/>
    <col min="8451" max="8457" width="11.42578125" style="239" customWidth="1"/>
    <col min="8458" max="8458" width="5" style="239" customWidth="1"/>
    <col min="8459" max="8704" width="11.42578125" style="239"/>
    <col min="8705" max="8705" width="4.85546875" style="239" customWidth="1"/>
    <col min="8706" max="8706" width="92.42578125" style="239" customWidth="1"/>
    <col min="8707" max="8713" width="11.42578125" style="239" customWidth="1"/>
    <col min="8714" max="8714" width="5" style="239" customWidth="1"/>
    <col min="8715" max="8960" width="11.42578125" style="239"/>
    <col min="8961" max="8961" width="4.85546875" style="239" customWidth="1"/>
    <col min="8962" max="8962" width="92.42578125" style="239" customWidth="1"/>
    <col min="8963" max="8969" width="11.42578125" style="239" customWidth="1"/>
    <col min="8970" max="8970" width="5" style="239" customWidth="1"/>
    <col min="8971" max="9216" width="11.42578125" style="239"/>
    <col min="9217" max="9217" width="4.85546875" style="239" customWidth="1"/>
    <col min="9218" max="9218" width="92.42578125" style="239" customWidth="1"/>
    <col min="9219" max="9225" width="11.42578125" style="239" customWidth="1"/>
    <col min="9226" max="9226" width="5" style="239" customWidth="1"/>
    <col min="9227" max="9472" width="11.42578125" style="239"/>
    <col min="9473" max="9473" width="4.85546875" style="239" customWidth="1"/>
    <col min="9474" max="9474" width="92.42578125" style="239" customWidth="1"/>
    <col min="9475" max="9481" width="11.42578125" style="239" customWidth="1"/>
    <col min="9482" max="9482" width="5" style="239" customWidth="1"/>
    <col min="9483" max="9728" width="11.42578125" style="239"/>
    <col min="9729" max="9729" width="4.85546875" style="239" customWidth="1"/>
    <col min="9730" max="9730" width="92.42578125" style="239" customWidth="1"/>
    <col min="9731" max="9737" width="11.42578125" style="239" customWidth="1"/>
    <col min="9738" max="9738" width="5" style="239" customWidth="1"/>
    <col min="9739" max="9984" width="11.42578125" style="239"/>
    <col min="9985" max="9985" width="4.85546875" style="239" customWidth="1"/>
    <col min="9986" max="9986" width="92.42578125" style="239" customWidth="1"/>
    <col min="9987" max="9993" width="11.42578125" style="239" customWidth="1"/>
    <col min="9994" max="9994" width="5" style="239" customWidth="1"/>
    <col min="9995" max="10240" width="11.42578125" style="239"/>
    <col min="10241" max="10241" width="4.85546875" style="239" customWidth="1"/>
    <col min="10242" max="10242" width="92.42578125" style="239" customWidth="1"/>
    <col min="10243" max="10249" width="11.42578125" style="239" customWidth="1"/>
    <col min="10250" max="10250" width="5" style="239" customWidth="1"/>
    <col min="10251" max="10496" width="11.42578125" style="239"/>
    <col min="10497" max="10497" width="4.85546875" style="239" customWidth="1"/>
    <col min="10498" max="10498" width="92.42578125" style="239" customWidth="1"/>
    <col min="10499" max="10505" width="11.42578125" style="239" customWidth="1"/>
    <col min="10506" max="10506" width="5" style="239" customWidth="1"/>
    <col min="10507" max="10752" width="11.42578125" style="239"/>
    <col min="10753" max="10753" width="4.85546875" style="239" customWidth="1"/>
    <col min="10754" max="10754" width="92.42578125" style="239" customWidth="1"/>
    <col min="10755" max="10761" width="11.42578125" style="239" customWidth="1"/>
    <col min="10762" max="10762" width="5" style="239" customWidth="1"/>
    <col min="10763" max="11008" width="11.42578125" style="239"/>
    <col min="11009" max="11009" width="4.85546875" style="239" customWidth="1"/>
    <col min="11010" max="11010" width="92.42578125" style="239" customWidth="1"/>
    <col min="11011" max="11017" width="11.42578125" style="239" customWidth="1"/>
    <col min="11018" max="11018" width="5" style="239" customWidth="1"/>
    <col min="11019" max="11264" width="11.42578125" style="239"/>
    <col min="11265" max="11265" width="4.85546875" style="239" customWidth="1"/>
    <col min="11266" max="11266" width="92.42578125" style="239" customWidth="1"/>
    <col min="11267" max="11273" width="11.42578125" style="239" customWidth="1"/>
    <col min="11274" max="11274" width="5" style="239" customWidth="1"/>
    <col min="11275" max="11520" width="11.42578125" style="239"/>
    <col min="11521" max="11521" width="4.85546875" style="239" customWidth="1"/>
    <col min="11522" max="11522" width="92.42578125" style="239" customWidth="1"/>
    <col min="11523" max="11529" width="11.42578125" style="239" customWidth="1"/>
    <col min="11530" max="11530" width="5" style="239" customWidth="1"/>
    <col min="11531" max="11776" width="11.42578125" style="239"/>
    <col min="11777" max="11777" width="4.85546875" style="239" customWidth="1"/>
    <col min="11778" max="11778" width="92.42578125" style="239" customWidth="1"/>
    <col min="11779" max="11785" width="11.42578125" style="239" customWidth="1"/>
    <col min="11786" max="11786" width="5" style="239" customWidth="1"/>
    <col min="11787" max="12032" width="11.42578125" style="239"/>
    <col min="12033" max="12033" width="4.85546875" style="239" customWidth="1"/>
    <col min="12034" max="12034" width="92.42578125" style="239" customWidth="1"/>
    <col min="12035" max="12041" width="11.42578125" style="239" customWidth="1"/>
    <col min="12042" max="12042" width="5" style="239" customWidth="1"/>
    <col min="12043" max="12288" width="11.42578125" style="239"/>
    <col min="12289" max="12289" width="4.85546875" style="239" customWidth="1"/>
    <col min="12290" max="12290" width="92.42578125" style="239" customWidth="1"/>
    <col min="12291" max="12297" width="11.42578125" style="239" customWidth="1"/>
    <col min="12298" max="12298" width="5" style="239" customWidth="1"/>
    <col min="12299" max="12544" width="11.42578125" style="239"/>
    <col min="12545" max="12545" width="4.85546875" style="239" customWidth="1"/>
    <col min="12546" max="12546" width="92.42578125" style="239" customWidth="1"/>
    <col min="12547" max="12553" width="11.42578125" style="239" customWidth="1"/>
    <col min="12554" max="12554" width="5" style="239" customWidth="1"/>
    <col min="12555" max="12800" width="11.42578125" style="239"/>
    <col min="12801" max="12801" width="4.85546875" style="239" customWidth="1"/>
    <col min="12802" max="12802" width="92.42578125" style="239" customWidth="1"/>
    <col min="12803" max="12809" width="11.42578125" style="239" customWidth="1"/>
    <col min="12810" max="12810" width="5" style="239" customWidth="1"/>
    <col min="12811" max="13056" width="11.42578125" style="239"/>
    <col min="13057" max="13057" width="4.85546875" style="239" customWidth="1"/>
    <col min="13058" max="13058" width="92.42578125" style="239" customWidth="1"/>
    <col min="13059" max="13065" width="11.42578125" style="239" customWidth="1"/>
    <col min="13066" max="13066" width="5" style="239" customWidth="1"/>
    <col min="13067" max="13312" width="11.42578125" style="239"/>
    <col min="13313" max="13313" width="4.85546875" style="239" customWidth="1"/>
    <col min="13314" max="13314" width="92.42578125" style="239" customWidth="1"/>
    <col min="13315" max="13321" width="11.42578125" style="239" customWidth="1"/>
    <col min="13322" max="13322" width="5" style="239" customWidth="1"/>
    <col min="13323" max="13568" width="11.42578125" style="239"/>
    <col min="13569" max="13569" width="4.85546875" style="239" customWidth="1"/>
    <col min="13570" max="13570" width="92.42578125" style="239" customWidth="1"/>
    <col min="13571" max="13577" width="11.42578125" style="239" customWidth="1"/>
    <col min="13578" max="13578" width="5" style="239" customWidth="1"/>
    <col min="13579" max="13824" width="11.42578125" style="239"/>
    <col min="13825" max="13825" width="4.85546875" style="239" customWidth="1"/>
    <col min="13826" max="13826" width="92.42578125" style="239" customWidth="1"/>
    <col min="13827" max="13833" width="11.42578125" style="239" customWidth="1"/>
    <col min="13834" max="13834" width="5" style="239" customWidth="1"/>
    <col min="13835" max="14080" width="11.42578125" style="239"/>
    <col min="14081" max="14081" width="4.85546875" style="239" customWidth="1"/>
    <col min="14082" max="14082" width="92.42578125" style="239" customWidth="1"/>
    <col min="14083" max="14089" width="11.42578125" style="239" customWidth="1"/>
    <col min="14090" max="14090" width="5" style="239" customWidth="1"/>
    <col min="14091" max="14336" width="11.42578125" style="239"/>
    <col min="14337" max="14337" width="4.85546875" style="239" customWidth="1"/>
    <col min="14338" max="14338" width="92.42578125" style="239" customWidth="1"/>
    <col min="14339" max="14345" width="11.42578125" style="239" customWidth="1"/>
    <col min="14346" max="14346" width="5" style="239" customWidth="1"/>
    <col min="14347" max="14592" width="11.42578125" style="239"/>
    <col min="14593" max="14593" width="4.85546875" style="239" customWidth="1"/>
    <col min="14594" max="14594" width="92.42578125" style="239" customWidth="1"/>
    <col min="14595" max="14601" width="11.42578125" style="239" customWidth="1"/>
    <col min="14602" max="14602" width="5" style="239" customWidth="1"/>
    <col min="14603" max="14848" width="11.42578125" style="239"/>
    <col min="14849" max="14849" width="4.85546875" style="239" customWidth="1"/>
    <col min="14850" max="14850" width="92.42578125" style="239" customWidth="1"/>
    <col min="14851" max="14857" width="11.42578125" style="239" customWidth="1"/>
    <col min="14858" max="14858" width="5" style="239" customWidth="1"/>
    <col min="14859" max="15104" width="11.42578125" style="239"/>
    <col min="15105" max="15105" width="4.85546875" style="239" customWidth="1"/>
    <col min="15106" max="15106" width="92.42578125" style="239" customWidth="1"/>
    <col min="15107" max="15113" width="11.42578125" style="239" customWidth="1"/>
    <col min="15114" max="15114" width="5" style="239" customWidth="1"/>
    <col min="15115" max="15360" width="11.42578125" style="239"/>
    <col min="15361" max="15361" width="4.85546875" style="239" customWidth="1"/>
    <col min="15362" max="15362" width="92.42578125" style="239" customWidth="1"/>
    <col min="15363" max="15369" width="11.42578125" style="239" customWidth="1"/>
    <col min="15370" max="15370" width="5" style="239" customWidth="1"/>
    <col min="15371" max="15616" width="11.42578125" style="239"/>
    <col min="15617" max="15617" width="4.85546875" style="239" customWidth="1"/>
    <col min="15618" max="15618" width="92.42578125" style="239" customWidth="1"/>
    <col min="15619" max="15625" width="11.42578125" style="239" customWidth="1"/>
    <col min="15626" max="15626" width="5" style="239" customWidth="1"/>
    <col min="15627" max="15872" width="11.42578125" style="239"/>
    <col min="15873" max="15873" width="4.85546875" style="239" customWidth="1"/>
    <col min="15874" max="15874" width="92.42578125" style="239" customWidth="1"/>
    <col min="15875" max="15881" width="11.42578125" style="239" customWidth="1"/>
    <col min="15882" max="15882" width="5" style="239" customWidth="1"/>
    <col min="15883" max="16128" width="11.42578125" style="239"/>
    <col min="16129" max="16129" width="4.85546875" style="239" customWidth="1"/>
    <col min="16130" max="16130" width="92.42578125" style="239" customWidth="1"/>
    <col min="16131" max="16137" width="11.42578125" style="239" customWidth="1"/>
    <col min="16138" max="16138" width="5" style="239" customWidth="1"/>
    <col min="16139" max="16384" width="11.42578125" style="239"/>
  </cols>
  <sheetData>
    <row r="1" spans="1:16" x14ac:dyDescent="0.2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8"/>
      <c r="L1" s="238"/>
      <c r="M1" s="238"/>
      <c r="N1" s="238"/>
      <c r="O1" s="238"/>
      <c r="P1" s="238"/>
    </row>
    <row r="2" spans="1:16" x14ac:dyDescent="0.2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8"/>
      <c r="L2" s="238"/>
      <c r="M2" s="238"/>
      <c r="N2" s="238"/>
      <c r="O2" s="238"/>
      <c r="P2" s="238"/>
    </row>
    <row r="3" spans="1:16" x14ac:dyDescent="0.2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8"/>
      <c r="L3" s="238"/>
      <c r="M3" s="238"/>
      <c r="N3" s="238"/>
      <c r="O3" s="238"/>
      <c r="P3" s="238"/>
    </row>
    <row r="4" spans="1:16" x14ac:dyDescent="0.2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8"/>
      <c r="L4" s="238"/>
      <c r="M4" s="238"/>
      <c r="N4" s="238"/>
      <c r="O4" s="238"/>
      <c r="P4" s="238"/>
    </row>
    <row r="5" spans="1:16" x14ac:dyDescent="0.2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8"/>
      <c r="L5" s="238"/>
      <c r="M5" s="238"/>
      <c r="N5" s="238"/>
      <c r="O5" s="238"/>
      <c r="P5" s="238"/>
    </row>
    <row r="6" spans="1:16" x14ac:dyDescent="0.2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8"/>
      <c r="L6" s="238"/>
      <c r="M6" s="238"/>
      <c r="N6" s="238"/>
      <c r="O6" s="238"/>
      <c r="P6" s="238"/>
    </row>
    <row r="7" spans="1:16" x14ac:dyDescent="0.2">
      <c r="A7" s="237"/>
      <c r="B7" s="309" t="s">
        <v>328</v>
      </c>
      <c r="C7" s="237"/>
      <c r="D7" s="237"/>
      <c r="E7" s="237"/>
      <c r="F7" s="237"/>
      <c r="G7" s="237"/>
      <c r="H7" s="237"/>
      <c r="I7" s="237"/>
      <c r="J7" s="237"/>
      <c r="K7" s="238"/>
      <c r="L7" s="238"/>
      <c r="M7" s="238"/>
      <c r="N7" s="238"/>
      <c r="O7" s="238"/>
      <c r="P7" s="238"/>
    </row>
    <row r="8" spans="1:16" x14ac:dyDescent="0.2">
      <c r="A8" s="237"/>
      <c r="B8" s="309" t="s">
        <v>592</v>
      </c>
      <c r="C8" s="237"/>
      <c r="D8" s="237"/>
      <c r="E8" s="237"/>
      <c r="F8" s="237"/>
      <c r="G8" s="237"/>
      <c r="H8" s="237"/>
      <c r="I8" s="237"/>
      <c r="J8" s="237"/>
      <c r="K8" s="238"/>
      <c r="L8" s="238"/>
      <c r="M8" s="238"/>
      <c r="N8" s="238"/>
      <c r="O8" s="238"/>
      <c r="P8" s="238"/>
    </row>
    <row r="9" spans="1:16" ht="20.100000000000001" customHeight="1" x14ac:dyDescent="0.25">
      <c r="A9" s="237"/>
      <c r="B9" s="304" t="s">
        <v>326</v>
      </c>
      <c r="C9" s="237"/>
      <c r="D9" s="237"/>
      <c r="E9" s="237"/>
      <c r="F9" s="237"/>
      <c r="G9" s="237"/>
      <c r="H9" s="237"/>
      <c r="I9" s="237"/>
      <c r="J9" s="237"/>
      <c r="K9" s="238"/>
      <c r="L9" s="238"/>
      <c r="M9" s="238"/>
      <c r="N9" s="238"/>
      <c r="O9" s="238"/>
      <c r="P9" s="238"/>
    </row>
    <row r="10" spans="1:16" x14ac:dyDescent="0.2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8"/>
      <c r="L10" s="238"/>
      <c r="M10" s="238"/>
      <c r="N10" s="238"/>
      <c r="O10" s="238"/>
      <c r="P10" s="238"/>
    </row>
    <row r="11" spans="1:16" s="243" customFormat="1" ht="25.5" x14ac:dyDescent="0.25">
      <c r="A11" s="240"/>
      <c r="B11" s="241" t="s">
        <v>262</v>
      </c>
      <c r="C11" s="240"/>
      <c r="D11" s="240"/>
      <c r="E11" s="240"/>
      <c r="F11" s="240"/>
      <c r="G11" s="240"/>
      <c r="H11" s="240"/>
      <c r="I11" s="240"/>
      <c r="J11" s="240"/>
      <c r="K11" s="242"/>
      <c r="L11" s="242"/>
      <c r="M11" s="242"/>
      <c r="N11" s="242"/>
      <c r="O11" s="242"/>
      <c r="P11" s="242"/>
    </row>
    <row r="12" spans="1:16" s="243" customFormat="1" x14ac:dyDescent="0.25">
      <c r="A12" s="240"/>
      <c r="B12" s="241"/>
      <c r="C12" s="240"/>
      <c r="D12" s="240"/>
      <c r="E12" s="240"/>
      <c r="F12" s="240"/>
      <c r="G12" s="240"/>
      <c r="H12" s="240"/>
      <c r="I12" s="240"/>
      <c r="J12" s="240"/>
      <c r="K12" s="242"/>
      <c r="L12" s="242"/>
      <c r="M12" s="242"/>
      <c r="N12" s="242"/>
      <c r="O12" s="242"/>
      <c r="P12" s="242"/>
    </row>
    <row r="13" spans="1:16" s="243" customFormat="1" x14ac:dyDescent="0.2">
      <c r="A13" s="248"/>
      <c r="B13" s="241" t="s">
        <v>412</v>
      </c>
      <c r="C13" s="240"/>
      <c r="D13" s="240"/>
      <c r="E13" s="240"/>
      <c r="F13" s="240"/>
      <c r="G13" s="240"/>
      <c r="H13" s="240"/>
      <c r="I13" s="240"/>
      <c r="J13" s="240"/>
      <c r="K13" s="242"/>
      <c r="L13" s="242"/>
      <c r="M13" s="242"/>
      <c r="N13" s="242"/>
      <c r="O13" s="242"/>
      <c r="P13" s="242"/>
    </row>
    <row r="14" spans="1:16" s="243" customFormat="1" x14ac:dyDescent="0.25">
      <c r="A14" s="240"/>
      <c r="B14" s="254" t="s">
        <v>413</v>
      </c>
      <c r="C14" s="240"/>
      <c r="D14" s="240"/>
      <c r="E14" s="240"/>
      <c r="F14" s="240"/>
      <c r="G14" s="240"/>
      <c r="H14" s="240"/>
      <c r="I14" s="240"/>
      <c r="J14" s="240"/>
      <c r="K14" s="242"/>
      <c r="L14" s="242"/>
      <c r="M14" s="242"/>
      <c r="N14" s="242"/>
      <c r="O14" s="242"/>
      <c r="P14" s="242"/>
    </row>
    <row r="15" spans="1:16" s="243" customFormat="1" x14ac:dyDescent="0.25">
      <c r="A15" s="240"/>
      <c r="B15" s="254"/>
      <c r="C15" s="240"/>
      <c r="D15" s="240"/>
      <c r="E15" s="240"/>
      <c r="F15" s="240"/>
      <c r="G15" s="240"/>
      <c r="H15" s="240"/>
      <c r="I15" s="240"/>
      <c r="J15" s="240"/>
      <c r="K15" s="242"/>
      <c r="L15" s="242"/>
      <c r="M15" s="242"/>
      <c r="N15" s="242"/>
      <c r="O15" s="242"/>
      <c r="P15" s="242"/>
    </row>
    <row r="16" spans="1:16" s="243" customFormat="1" ht="25.5" x14ac:dyDescent="0.25">
      <c r="A16" s="240"/>
      <c r="B16" s="241" t="s">
        <v>659</v>
      </c>
      <c r="C16" s="240"/>
      <c r="D16" s="240"/>
      <c r="E16" s="240"/>
      <c r="F16" s="240"/>
      <c r="G16" s="240"/>
      <c r="H16" s="240"/>
      <c r="I16" s="240"/>
      <c r="J16" s="240"/>
      <c r="K16" s="242"/>
      <c r="L16" s="242"/>
      <c r="M16" s="242"/>
      <c r="N16" s="242"/>
      <c r="O16" s="242"/>
      <c r="P16" s="242"/>
    </row>
    <row r="17" spans="1:16" s="243" customFormat="1" x14ac:dyDescent="0.25">
      <c r="A17" s="240"/>
      <c r="B17" s="244"/>
      <c r="C17" s="240"/>
      <c r="D17" s="240"/>
      <c r="E17" s="240"/>
      <c r="F17" s="240"/>
      <c r="G17" s="240"/>
      <c r="H17" s="240"/>
      <c r="I17" s="240"/>
      <c r="J17" s="240"/>
      <c r="K17" s="242"/>
      <c r="L17" s="242"/>
      <c r="M17" s="242"/>
      <c r="N17" s="242"/>
      <c r="O17" s="242"/>
      <c r="P17" s="242"/>
    </row>
    <row r="18" spans="1:16" s="243" customFormat="1" ht="25.5" x14ac:dyDescent="0.25">
      <c r="A18" s="240"/>
      <c r="B18" s="241" t="s">
        <v>755</v>
      </c>
      <c r="C18" s="240"/>
      <c r="D18" s="240"/>
      <c r="E18" s="240"/>
      <c r="F18" s="240"/>
      <c r="G18" s="240"/>
      <c r="H18" s="240"/>
      <c r="I18" s="240"/>
      <c r="J18" s="240"/>
      <c r="K18" s="242"/>
      <c r="L18" s="242"/>
      <c r="M18" s="242"/>
      <c r="N18" s="242"/>
      <c r="O18" s="242"/>
      <c r="P18" s="242"/>
    </row>
    <row r="19" spans="1:16" s="243" customFormat="1" x14ac:dyDescent="0.25">
      <c r="A19" s="240"/>
      <c r="B19" s="244"/>
      <c r="C19" s="240"/>
      <c r="D19" s="240"/>
      <c r="E19" s="240"/>
      <c r="F19" s="240"/>
      <c r="G19" s="240"/>
      <c r="H19" s="240"/>
      <c r="I19" s="240"/>
      <c r="J19" s="240"/>
      <c r="K19" s="242"/>
      <c r="L19" s="242"/>
      <c r="M19" s="242"/>
      <c r="N19" s="242"/>
      <c r="O19" s="242"/>
      <c r="P19" s="242"/>
    </row>
    <row r="20" spans="1:16" s="243" customFormat="1" ht="25.5" x14ac:dyDescent="0.25">
      <c r="A20" s="240"/>
      <c r="B20" s="241" t="s">
        <v>756</v>
      </c>
      <c r="C20" s="240"/>
      <c r="D20" s="240"/>
      <c r="E20" s="240"/>
      <c r="F20" s="240"/>
      <c r="G20" s="240"/>
      <c r="H20" s="240"/>
      <c r="I20" s="240"/>
      <c r="J20" s="240"/>
      <c r="K20" s="242"/>
      <c r="L20" s="242"/>
      <c r="M20" s="242"/>
      <c r="N20" s="242"/>
      <c r="O20" s="242"/>
      <c r="P20" s="242"/>
    </row>
    <row r="21" spans="1:16" s="243" customFormat="1" x14ac:dyDescent="0.25">
      <c r="A21" s="240"/>
      <c r="B21" s="241"/>
      <c r="C21" s="240"/>
      <c r="D21" s="240"/>
      <c r="E21" s="240"/>
      <c r="F21" s="240"/>
      <c r="G21" s="240"/>
      <c r="H21" s="240"/>
      <c r="I21" s="240"/>
      <c r="J21" s="240"/>
      <c r="K21" s="242"/>
      <c r="L21" s="242"/>
      <c r="M21" s="242"/>
      <c r="N21" s="242"/>
      <c r="O21" s="242"/>
      <c r="P21" s="242"/>
    </row>
    <row r="22" spans="1:16" s="243" customFormat="1" ht="25.5" x14ac:dyDescent="0.25">
      <c r="A22" s="240"/>
      <c r="B22" s="241" t="s">
        <v>750</v>
      </c>
      <c r="C22" s="240"/>
      <c r="D22" s="240"/>
      <c r="E22" s="240"/>
      <c r="F22" s="240"/>
      <c r="G22" s="240"/>
      <c r="H22" s="240"/>
      <c r="I22" s="240"/>
      <c r="J22" s="240"/>
      <c r="K22" s="242"/>
      <c r="L22" s="242"/>
      <c r="M22" s="242"/>
      <c r="N22" s="242"/>
      <c r="O22" s="242"/>
      <c r="P22" s="242"/>
    </row>
    <row r="23" spans="1:16" s="243" customFormat="1" x14ac:dyDescent="0.25">
      <c r="A23" s="240"/>
      <c r="B23" s="241"/>
      <c r="C23" s="240"/>
      <c r="D23" s="240"/>
      <c r="E23" s="240"/>
      <c r="F23" s="240"/>
      <c r="G23" s="240"/>
      <c r="H23" s="240"/>
      <c r="I23" s="240"/>
      <c r="J23" s="240"/>
      <c r="K23" s="242"/>
      <c r="L23" s="242"/>
      <c r="M23" s="242"/>
      <c r="N23" s="242"/>
      <c r="O23" s="242"/>
      <c r="P23" s="242"/>
    </row>
    <row r="24" spans="1:16" s="243" customFormat="1" x14ac:dyDescent="0.25">
      <c r="A24" s="417"/>
      <c r="B24" s="416" t="s">
        <v>646</v>
      </c>
      <c r="C24" s="240"/>
      <c r="D24" s="240"/>
      <c r="E24" s="240"/>
      <c r="F24" s="240"/>
      <c r="G24" s="240"/>
      <c r="H24" s="240"/>
      <c r="I24" s="240"/>
      <c r="J24" s="240"/>
      <c r="K24" s="242"/>
      <c r="L24" s="242"/>
      <c r="M24" s="242"/>
      <c r="N24" s="242"/>
      <c r="O24" s="242"/>
      <c r="P24" s="242"/>
    </row>
    <row r="25" spans="1:16" s="243" customFormat="1" x14ac:dyDescent="0.25">
      <c r="A25" s="240"/>
      <c r="B25" s="416" t="s">
        <v>571</v>
      </c>
      <c r="C25" s="240"/>
      <c r="D25" s="240"/>
      <c r="E25" s="240"/>
      <c r="F25" s="240"/>
      <c r="G25" s="240"/>
      <c r="H25" s="240"/>
      <c r="I25" s="240"/>
      <c r="J25" s="240"/>
      <c r="K25" s="242"/>
      <c r="L25" s="242"/>
      <c r="M25" s="242"/>
      <c r="N25" s="242"/>
      <c r="O25" s="242"/>
      <c r="P25" s="242"/>
    </row>
    <row r="26" spans="1:16" s="243" customFormat="1" x14ac:dyDescent="0.25">
      <c r="A26" s="240"/>
      <c r="B26" s="241"/>
      <c r="C26" s="240"/>
      <c r="D26" s="240"/>
      <c r="E26" s="240"/>
      <c r="F26" s="240"/>
      <c r="G26" s="240"/>
      <c r="H26" s="240"/>
      <c r="I26" s="240"/>
      <c r="J26" s="240"/>
      <c r="K26" s="242"/>
      <c r="L26" s="242"/>
      <c r="M26" s="242"/>
      <c r="N26" s="242"/>
      <c r="O26" s="242"/>
      <c r="P26" s="242"/>
    </row>
    <row r="27" spans="1:16" s="243" customFormat="1" x14ac:dyDescent="0.25">
      <c r="A27" s="240"/>
      <c r="B27" s="241" t="s">
        <v>754</v>
      </c>
      <c r="C27" s="240"/>
      <c r="D27" s="240"/>
      <c r="E27" s="240"/>
      <c r="F27" s="240"/>
      <c r="G27" s="240"/>
      <c r="H27" s="240"/>
      <c r="I27" s="240"/>
      <c r="J27" s="240"/>
      <c r="K27" s="242"/>
      <c r="L27" s="242"/>
      <c r="M27" s="242"/>
      <c r="N27" s="242"/>
      <c r="O27" s="242"/>
      <c r="P27" s="242"/>
    </row>
    <row r="28" spans="1:16" s="243" customFormat="1" x14ac:dyDescent="0.25">
      <c r="A28" s="240"/>
      <c r="B28" s="241" t="s">
        <v>753</v>
      </c>
      <c r="C28" s="240"/>
      <c r="D28" s="240"/>
      <c r="E28" s="240"/>
      <c r="F28" s="240"/>
      <c r="G28" s="240"/>
      <c r="H28" s="240"/>
      <c r="I28" s="240"/>
      <c r="J28" s="240"/>
      <c r="K28" s="242"/>
      <c r="L28" s="242"/>
      <c r="M28" s="242"/>
      <c r="N28" s="242"/>
      <c r="O28" s="242"/>
      <c r="P28" s="242"/>
    </row>
    <row r="29" spans="1:16" s="243" customFormat="1" x14ac:dyDescent="0.25">
      <c r="A29" s="240"/>
      <c r="B29" s="245"/>
      <c r="C29" s="240"/>
      <c r="D29" s="240"/>
      <c r="E29" s="240"/>
      <c r="F29" s="240"/>
      <c r="G29" s="240"/>
      <c r="H29" s="240"/>
      <c r="I29" s="240"/>
      <c r="J29" s="240"/>
      <c r="K29" s="242"/>
      <c r="L29" s="242"/>
      <c r="M29" s="242"/>
      <c r="N29" s="242"/>
      <c r="O29" s="242"/>
      <c r="P29" s="242"/>
    </row>
    <row r="30" spans="1:16" s="243" customFormat="1" ht="25.5" x14ac:dyDescent="0.25">
      <c r="A30" s="240"/>
      <c r="B30" s="241" t="s">
        <v>394</v>
      </c>
      <c r="C30" s="240"/>
      <c r="D30" s="240"/>
      <c r="E30" s="240"/>
      <c r="F30" s="240"/>
      <c r="G30" s="240"/>
      <c r="H30" s="240"/>
      <c r="I30" s="240"/>
      <c r="J30" s="240"/>
      <c r="K30" s="242"/>
      <c r="L30" s="242"/>
      <c r="M30" s="242"/>
      <c r="N30" s="242"/>
      <c r="O30" s="242"/>
      <c r="P30" s="242"/>
    </row>
    <row r="31" spans="1:16" s="243" customFormat="1" x14ac:dyDescent="0.25">
      <c r="A31" s="240"/>
      <c r="B31" s="244"/>
      <c r="C31" s="240"/>
      <c r="D31" s="240"/>
      <c r="E31" s="240"/>
      <c r="F31" s="240"/>
      <c r="G31" s="240"/>
      <c r="H31" s="240"/>
      <c r="I31" s="240"/>
      <c r="J31" s="240"/>
      <c r="K31" s="242"/>
      <c r="L31" s="242"/>
      <c r="M31" s="242"/>
      <c r="N31" s="242"/>
      <c r="O31" s="242"/>
      <c r="P31" s="242"/>
    </row>
    <row r="32" spans="1:16" s="243" customFormat="1" ht="25.5" x14ac:dyDescent="0.25">
      <c r="A32" s="240"/>
      <c r="B32" s="241" t="s">
        <v>411</v>
      </c>
      <c r="C32" s="240"/>
      <c r="D32" s="240"/>
      <c r="E32" s="240"/>
      <c r="F32" s="240"/>
      <c r="G32" s="240"/>
      <c r="H32" s="240"/>
      <c r="I32" s="240"/>
      <c r="J32" s="240"/>
      <c r="K32" s="242"/>
      <c r="L32" s="242"/>
      <c r="M32" s="242"/>
      <c r="N32" s="242"/>
      <c r="O32" s="242"/>
      <c r="P32" s="242"/>
    </row>
    <row r="33" spans="1:16" s="243" customFormat="1" x14ac:dyDescent="0.25">
      <c r="A33" s="240"/>
      <c r="B33" s="245"/>
      <c r="C33" s="240"/>
      <c r="D33" s="240"/>
      <c r="E33" s="240"/>
      <c r="F33" s="240"/>
      <c r="G33" s="240"/>
      <c r="H33" s="240"/>
      <c r="I33" s="240"/>
      <c r="J33" s="240"/>
      <c r="K33" s="242"/>
      <c r="L33" s="242"/>
      <c r="M33" s="242"/>
      <c r="N33" s="242"/>
      <c r="O33" s="242"/>
      <c r="P33" s="242"/>
    </row>
    <row r="34" spans="1:16" s="243" customFormat="1" ht="25.5" x14ac:dyDescent="0.25">
      <c r="A34" s="240"/>
      <c r="B34" s="241" t="s">
        <v>647</v>
      </c>
      <c r="C34" s="240"/>
      <c r="D34" s="240"/>
      <c r="E34" s="240"/>
      <c r="F34" s="240"/>
      <c r="G34" s="240"/>
      <c r="H34" s="240"/>
      <c r="I34" s="240"/>
      <c r="J34" s="240"/>
      <c r="K34" s="242"/>
      <c r="L34" s="242"/>
      <c r="M34" s="242"/>
      <c r="N34" s="242"/>
      <c r="O34" s="242"/>
      <c r="P34" s="242"/>
    </row>
    <row r="35" spans="1:16" s="243" customFormat="1" x14ac:dyDescent="0.25">
      <c r="A35" s="240"/>
      <c r="B35" s="245"/>
      <c r="C35" s="240"/>
      <c r="D35" s="240"/>
      <c r="E35" s="240"/>
      <c r="F35" s="240"/>
      <c r="G35" s="240"/>
      <c r="H35" s="240"/>
      <c r="I35" s="240"/>
      <c r="J35" s="240"/>
      <c r="K35" s="242"/>
      <c r="L35" s="242"/>
      <c r="M35" s="242"/>
      <c r="N35" s="242"/>
      <c r="O35" s="242"/>
      <c r="P35" s="242"/>
    </row>
    <row r="36" spans="1:16" s="243" customFormat="1" ht="25.5" x14ac:dyDescent="0.25">
      <c r="A36" s="240"/>
      <c r="B36" s="241" t="s">
        <v>662</v>
      </c>
      <c r="C36" s="240"/>
      <c r="D36" s="240"/>
      <c r="E36" s="240"/>
      <c r="F36" s="240"/>
      <c r="G36" s="240"/>
      <c r="H36" s="240"/>
      <c r="I36" s="240"/>
      <c r="J36" s="240"/>
      <c r="K36" s="242"/>
      <c r="L36" s="242"/>
      <c r="M36" s="242"/>
      <c r="N36" s="242"/>
      <c r="O36" s="242"/>
      <c r="P36" s="242"/>
    </row>
    <row r="37" spans="1:16" s="243" customFormat="1" x14ac:dyDescent="0.25">
      <c r="A37" s="240"/>
      <c r="B37" s="245"/>
      <c r="C37" s="240"/>
      <c r="D37" s="240"/>
      <c r="E37" s="240"/>
      <c r="F37" s="240"/>
      <c r="G37" s="240"/>
      <c r="H37" s="240"/>
      <c r="I37" s="240"/>
      <c r="J37" s="240"/>
      <c r="K37" s="242"/>
      <c r="L37" s="242"/>
      <c r="M37" s="242"/>
      <c r="N37" s="242"/>
      <c r="O37" s="242"/>
      <c r="P37" s="242"/>
    </row>
    <row r="38" spans="1:16" s="243" customFormat="1" ht="25.5" x14ac:dyDescent="0.25">
      <c r="A38" s="240"/>
      <c r="B38" s="241" t="s">
        <v>245</v>
      </c>
      <c r="C38" s="240"/>
      <c r="D38" s="240"/>
      <c r="E38" s="240"/>
      <c r="F38" s="240"/>
      <c r="G38" s="240"/>
      <c r="H38" s="240"/>
      <c r="I38" s="240"/>
      <c r="J38" s="240"/>
      <c r="K38" s="242"/>
      <c r="L38" s="242"/>
      <c r="M38" s="242"/>
      <c r="N38" s="242"/>
      <c r="O38" s="242"/>
      <c r="P38" s="242"/>
    </row>
    <row r="39" spans="1:16" x14ac:dyDescent="0.2">
      <c r="A39" s="237"/>
      <c r="B39" s="237"/>
      <c r="C39" s="237"/>
      <c r="D39" s="237"/>
      <c r="E39" s="237"/>
      <c r="F39" s="237"/>
      <c r="G39" s="237"/>
      <c r="H39" s="237"/>
      <c r="I39" s="237"/>
      <c r="J39" s="237"/>
      <c r="K39" s="238"/>
      <c r="L39" s="238"/>
      <c r="M39" s="238"/>
      <c r="N39" s="238"/>
      <c r="O39" s="238"/>
      <c r="P39" s="238"/>
    </row>
    <row r="40" spans="1:16" x14ac:dyDescent="0.2">
      <c r="A40" s="237"/>
      <c r="B40" s="309" t="s">
        <v>414</v>
      </c>
      <c r="C40" s="237"/>
      <c r="D40" s="237"/>
      <c r="E40" s="237"/>
      <c r="F40" s="237"/>
      <c r="G40" s="237"/>
      <c r="H40" s="237"/>
      <c r="I40" s="237"/>
      <c r="J40" s="237"/>
      <c r="K40" s="238"/>
      <c r="L40" s="238"/>
      <c r="M40" s="238"/>
      <c r="N40" s="238"/>
      <c r="O40" s="238"/>
      <c r="P40" s="238"/>
    </row>
    <row r="41" spans="1:16" x14ac:dyDescent="0.2">
      <c r="A41" s="237"/>
      <c r="B41" s="309" t="s">
        <v>660</v>
      </c>
      <c r="C41" s="246"/>
      <c r="D41" s="237"/>
      <c r="E41" s="237"/>
      <c r="F41" s="237"/>
      <c r="G41" s="237"/>
      <c r="H41" s="237"/>
      <c r="I41" s="237"/>
      <c r="J41" s="237"/>
      <c r="K41" s="238"/>
      <c r="L41" s="238"/>
      <c r="M41" s="238"/>
      <c r="N41" s="238"/>
      <c r="O41" s="238"/>
      <c r="P41" s="238"/>
    </row>
    <row r="42" spans="1:16" x14ac:dyDescent="0.2">
      <c r="A42" s="237"/>
      <c r="B42" s="309"/>
      <c r="C42" s="246"/>
      <c r="D42" s="237"/>
      <c r="E42" s="237"/>
      <c r="F42" s="237"/>
      <c r="G42" s="237"/>
      <c r="H42" s="237"/>
      <c r="I42" s="237"/>
      <c r="J42" s="237"/>
      <c r="K42" s="238"/>
      <c r="L42" s="238"/>
      <c r="M42" s="238"/>
      <c r="N42" s="238"/>
      <c r="O42" s="238"/>
      <c r="P42" s="238"/>
    </row>
    <row r="43" spans="1:16" x14ac:dyDescent="0.2">
      <c r="A43" s="237"/>
      <c r="B43" s="237"/>
      <c r="C43" s="246" t="s">
        <v>244</v>
      </c>
      <c r="D43" s="237"/>
      <c r="E43" s="237"/>
      <c r="F43" s="237"/>
      <c r="G43" s="237"/>
      <c r="H43" s="237"/>
      <c r="I43" s="237"/>
      <c r="J43" s="237"/>
      <c r="K43" s="238"/>
      <c r="L43" s="238"/>
      <c r="M43" s="238"/>
      <c r="N43" s="238"/>
      <c r="O43" s="238"/>
      <c r="P43" s="238"/>
    </row>
    <row r="44" spans="1:16" x14ac:dyDescent="0.2">
      <c r="A44" s="237"/>
      <c r="B44" s="237"/>
      <c r="C44" s="247" t="s">
        <v>661</v>
      </c>
      <c r="D44" s="237"/>
      <c r="E44" s="237"/>
      <c r="F44" s="237"/>
      <c r="G44" s="237"/>
      <c r="H44" s="237"/>
      <c r="I44" s="237"/>
      <c r="J44" s="237"/>
      <c r="K44" s="238"/>
      <c r="L44" s="238"/>
      <c r="M44" s="238"/>
      <c r="N44" s="238"/>
      <c r="O44" s="238"/>
      <c r="P44" s="238"/>
    </row>
    <row r="45" spans="1:16" x14ac:dyDescent="0.2">
      <c r="A45" s="237"/>
      <c r="B45" s="237"/>
      <c r="C45" s="237"/>
      <c r="D45" s="237"/>
      <c r="E45" s="237"/>
      <c r="F45" s="237"/>
      <c r="G45" s="237"/>
      <c r="H45" s="237"/>
      <c r="I45" s="237"/>
      <c r="J45" s="237"/>
      <c r="K45" s="238"/>
      <c r="L45" s="238"/>
      <c r="M45" s="238"/>
      <c r="N45" s="238"/>
      <c r="O45" s="238"/>
      <c r="P45" s="238"/>
    </row>
    <row r="46" spans="1:16" x14ac:dyDescent="0.2">
      <c r="A46" s="237"/>
      <c r="B46" s="237"/>
      <c r="C46" s="237"/>
      <c r="D46" s="237"/>
      <c r="E46" s="237"/>
      <c r="F46" s="237"/>
      <c r="G46" s="237"/>
      <c r="H46" s="237"/>
      <c r="I46" s="237"/>
      <c r="J46" s="237"/>
      <c r="K46" s="238"/>
      <c r="L46" s="238"/>
      <c r="M46" s="238"/>
      <c r="N46" s="238"/>
      <c r="O46" s="238"/>
      <c r="P46" s="238"/>
    </row>
    <row r="47" spans="1:16" x14ac:dyDescent="0.2">
      <c r="A47" s="238"/>
      <c r="B47" s="238"/>
      <c r="C47" s="237"/>
      <c r="D47" s="238"/>
      <c r="E47" s="238"/>
      <c r="F47" s="238"/>
      <c r="G47" s="238"/>
      <c r="H47" s="238"/>
      <c r="I47" s="238"/>
      <c r="J47" s="237"/>
      <c r="K47" s="238"/>
      <c r="L47" s="238"/>
      <c r="M47" s="238"/>
      <c r="N47" s="238"/>
      <c r="O47" s="238"/>
      <c r="P47" s="238"/>
    </row>
    <row r="48" spans="1:16" x14ac:dyDescent="0.2">
      <c r="A48" s="238"/>
      <c r="B48" s="238"/>
      <c r="C48" s="238"/>
      <c r="D48" s="238"/>
      <c r="E48" s="238"/>
      <c r="F48" s="238"/>
      <c r="G48" s="238"/>
      <c r="H48" s="238"/>
      <c r="I48" s="238"/>
      <c r="J48" s="237"/>
      <c r="K48" s="238"/>
      <c r="L48" s="238"/>
      <c r="M48" s="238"/>
      <c r="N48" s="238"/>
      <c r="O48" s="238"/>
      <c r="P48" s="238"/>
    </row>
    <row r="49" spans="1:16" x14ac:dyDescent="0.2">
      <c r="A49" s="238"/>
      <c r="B49" s="238"/>
      <c r="C49" s="238"/>
      <c r="D49" s="238"/>
      <c r="E49" s="238"/>
      <c r="F49" s="238"/>
      <c r="G49" s="238"/>
      <c r="H49" s="238"/>
      <c r="I49" s="238"/>
      <c r="J49" s="237"/>
      <c r="K49" s="238"/>
      <c r="L49" s="238"/>
      <c r="M49" s="238"/>
      <c r="N49" s="238"/>
      <c r="O49" s="238"/>
      <c r="P49" s="238"/>
    </row>
    <row r="50" spans="1:16" x14ac:dyDescent="0.2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</row>
    <row r="51" spans="1:16" x14ac:dyDescent="0.2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</row>
    <row r="52" spans="1:16" x14ac:dyDescent="0.2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</row>
    <row r="53" spans="1:16" x14ac:dyDescent="0.2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</row>
    <row r="54" spans="1:16" x14ac:dyDescent="0.2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</row>
    <row r="55" spans="1:16" x14ac:dyDescent="0.2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</row>
    <row r="56" spans="1:16" x14ac:dyDescent="0.2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</row>
    <row r="57" spans="1:16" x14ac:dyDescent="0.2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</row>
    <row r="58" spans="1:16" x14ac:dyDescent="0.2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</row>
    <row r="59" spans="1:16" x14ac:dyDescent="0.2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</row>
    <row r="60" spans="1:16" x14ac:dyDescent="0.2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</row>
    <row r="61" spans="1:16" x14ac:dyDescent="0.2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</row>
    <row r="62" spans="1:16" x14ac:dyDescent="0.2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</row>
    <row r="63" spans="1:16" x14ac:dyDescent="0.2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</row>
    <row r="64" spans="1:16" x14ac:dyDescent="0.2">
      <c r="A64" s="238"/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</row>
    <row r="65" spans="1:16" x14ac:dyDescent="0.2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</row>
    <row r="66" spans="1:16" x14ac:dyDescent="0.2">
      <c r="A66" s="238"/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</row>
    <row r="67" spans="1:16" x14ac:dyDescent="0.2">
      <c r="A67" s="238"/>
      <c r="B67" s="238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</row>
    <row r="68" spans="1:16" x14ac:dyDescent="0.2">
      <c r="A68" s="238"/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</row>
    <row r="69" spans="1:16" x14ac:dyDescent="0.2">
      <c r="A69" s="238"/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</row>
    <row r="70" spans="1:16" x14ac:dyDescent="0.2">
      <c r="A70" s="238"/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</row>
    <row r="71" spans="1:16" x14ac:dyDescent="0.2">
      <c r="A71" s="238"/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</row>
    <row r="72" spans="1:16" x14ac:dyDescent="0.2">
      <c r="A72" s="238"/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</row>
    <row r="73" spans="1:16" x14ac:dyDescent="0.2">
      <c r="A73" s="238"/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</row>
    <row r="74" spans="1:16" x14ac:dyDescent="0.2">
      <c r="A74" s="238"/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</row>
    <row r="75" spans="1:16" x14ac:dyDescent="0.2">
      <c r="A75" s="238"/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</row>
    <row r="76" spans="1:16" x14ac:dyDescent="0.2">
      <c r="A76" s="238"/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</row>
    <row r="77" spans="1:16" x14ac:dyDescent="0.2">
      <c r="A77" s="238"/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</row>
    <row r="78" spans="1:16" x14ac:dyDescent="0.2">
      <c r="A78" s="238"/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</row>
    <row r="79" spans="1:16" x14ac:dyDescent="0.2">
      <c r="A79" s="238"/>
      <c r="B79" s="238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</row>
    <row r="80" spans="1:16" x14ac:dyDescent="0.2">
      <c r="A80" s="238"/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</row>
    <row r="81" spans="1:16" x14ac:dyDescent="0.2">
      <c r="A81" s="238"/>
      <c r="B81" s="238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</row>
    <row r="82" spans="1:16" x14ac:dyDescent="0.2">
      <c r="A82" s="238"/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</row>
    <row r="83" spans="1:16" x14ac:dyDescent="0.2">
      <c r="A83" s="238"/>
      <c r="B83" s="238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</row>
    <row r="84" spans="1:16" x14ac:dyDescent="0.2">
      <c r="A84" s="238"/>
      <c r="B84" s="238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</row>
    <row r="85" spans="1:16" x14ac:dyDescent="0.2">
      <c r="A85" s="238"/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</row>
    <row r="86" spans="1:16" x14ac:dyDescent="0.2">
      <c r="A86" s="238"/>
      <c r="B86" s="238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</row>
    <row r="87" spans="1:16" x14ac:dyDescent="0.2">
      <c r="A87" s="238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</row>
    <row r="88" spans="1:16" x14ac:dyDescent="0.2">
      <c r="A88" s="238"/>
      <c r="B88" s="238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</row>
    <row r="89" spans="1:16" x14ac:dyDescent="0.2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</row>
    <row r="90" spans="1:16" x14ac:dyDescent="0.2">
      <c r="A90" s="238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</row>
    <row r="91" spans="1:16" x14ac:dyDescent="0.2">
      <c r="A91" s="238"/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</row>
    <row r="92" spans="1:16" x14ac:dyDescent="0.2">
      <c r="A92" s="238"/>
      <c r="B92" s="238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</row>
    <row r="93" spans="1:16" x14ac:dyDescent="0.2">
      <c r="A93" s="238"/>
      <c r="B93" s="238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</row>
    <row r="94" spans="1:16" x14ac:dyDescent="0.2">
      <c r="A94" s="238"/>
      <c r="B94" s="238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</row>
    <row r="95" spans="1:16" x14ac:dyDescent="0.2">
      <c r="A95" s="238"/>
      <c r="B95" s="238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</row>
    <row r="96" spans="1:16" x14ac:dyDescent="0.2">
      <c r="A96" s="238"/>
      <c r="B96" s="238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</row>
    <row r="97" spans="1:16" x14ac:dyDescent="0.2">
      <c r="A97" s="238"/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</row>
    <row r="98" spans="1:16" x14ac:dyDescent="0.2">
      <c r="A98" s="238"/>
      <c r="B98" s="238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</row>
    <row r="99" spans="1:16" x14ac:dyDescent="0.2">
      <c r="A99" s="238"/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</row>
    <row r="100" spans="1:16" x14ac:dyDescent="0.2">
      <c r="A100" s="238"/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</row>
    <row r="101" spans="1:16" x14ac:dyDescent="0.2">
      <c r="A101" s="238"/>
      <c r="B101" s="238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</row>
    <row r="102" spans="1:16" x14ac:dyDescent="0.2">
      <c r="A102" s="238"/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</row>
    <row r="103" spans="1:16" x14ac:dyDescent="0.2">
      <c r="A103" s="238"/>
      <c r="B103" s="238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</row>
    <row r="104" spans="1:16" x14ac:dyDescent="0.2">
      <c r="A104" s="238"/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</row>
    <row r="105" spans="1:16" x14ac:dyDescent="0.2">
      <c r="A105" s="238"/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</row>
    <row r="106" spans="1:16" x14ac:dyDescent="0.2">
      <c r="A106" s="238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38"/>
      <c r="N106" s="238"/>
      <c r="O106" s="238"/>
      <c r="P106" s="238"/>
    </row>
    <row r="107" spans="1:16" x14ac:dyDescent="0.2">
      <c r="A107" s="238"/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</row>
    <row r="108" spans="1:16" x14ac:dyDescent="0.2">
      <c r="A108" s="238"/>
      <c r="B108" s="238"/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P108" s="238"/>
    </row>
    <row r="109" spans="1:16" x14ac:dyDescent="0.2">
      <c r="A109" s="238"/>
      <c r="B109" s="238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</row>
    <row r="110" spans="1:16" x14ac:dyDescent="0.2">
      <c r="A110" s="238"/>
      <c r="B110" s="238"/>
      <c r="C110" s="238"/>
      <c r="D110" s="238"/>
      <c r="E110" s="238"/>
      <c r="F110" s="238"/>
      <c r="G110" s="238"/>
      <c r="H110" s="238"/>
      <c r="I110" s="238"/>
      <c r="J110" s="238"/>
      <c r="K110" s="238"/>
      <c r="L110" s="238"/>
      <c r="M110" s="238"/>
      <c r="N110" s="238"/>
      <c r="O110" s="238"/>
      <c r="P110" s="238"/>
    </row>
    <row r="111" spans="1:16" x14ac:dyDescent="0.2">
      <c r="A111" s="238"/>
      <c r="B111" s="238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</row>
    <row r="112" spans="1:16" x14ac:dyDescent="0.2">
      <c r="A112" s="238"/>
      <c r="B112" s="238"/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</row>
    <row r="113" spans="1:16" x14ac:dyDescent="0.2">
      <c r="A113" s="238"/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</row>
    <row r="114" spans="1:16" x14ac:dyDescent="0.2">
      <c r="A114" s="238"/>
      <c r="B114" s="238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238"/>
    </row>
    <row r="115" spans="1:16" x14ac:dyDescent="0.2">
      <c r="A115" s="238"/>
      <c r="B115" s="238"/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</row>
    <row r="116" spans="1:16" x14ac:dyDescent="0.2">
      <c r="A116" s="238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</row>
    <row r="117" spans="1:16" x14ac:dyDescent="0.2">
      <c r="A117" s="238"/>
      <c r="B117" s="238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238"/>
    </row>
    <row r="118" spans="1:16" x14ac:dyDescent="0.2">
      <c r="A118" s="238"/>
      <c r="B118" s="238"/>
      <c r="C118" s="238"/>
      <c r="D118" s="238"/>
      <c r="E118" s="238"/>
      <c r="F118" s="238"/>
      <c r="G118" s="238"/>
      <c r="H118" s="238"/>
      <c r="I118" s="238"/>
      <c r="J118" s="238"/>
      <c r="K118" s="238"/>
      <c r="L118" s="238"/>
      <c r="M118" s="238"/>
      <c r="N118" s="238"/>
      <c r="O118" s="238"/>
      <c r="P118" s="238"/>
    </row>
    <row r="119" spans="1:16" x14ac:dyDescent="0.2">
      <c r="A119" s="238"/>
      <c r="B119" s="238"/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</row>
    <row r="120" spans="1:16" x14ac:dyDescent="0.2">
      <c r="A120" s="238"/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</row>
    <row r="121" spans="1:16" x14ac:dyDescent="0.2">
      <c r="A121" s="238"/>
      <c r="B121" s="238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</row>
    <row r="122" spans="1:16" x14ac:dyDescent="0.2">
      <c r="A122" s="238"/>
      <c r="B122" s="238"/>
      <c r="C122" s="238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</row>
    <row r="123" spans="1:16" x14ac:dyDescent="0.2">
      <c r="A123" s="238"/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</row>
    <row r="124" spans="1:16" x14ac:dyDescent="0.2">
      <c r="A124" s="238"/>
      <c r="B124" s="238"/>
      <c r="C124" s="238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</row>
    <row r="125" spans="1:16" x14ac:dyDescent="0.2">
      <c r="A125" s="238"/>
      <c r="B125" s="238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</row>
    <row r="126" spans="1:16" x14ac:dyDescent="0.2">
      <c r="A126" s="238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</row>
    <row r="127" spans="1:16" x14ac:dyDescent="0.2">
      <c r="A127" s="238"/>
      <c r="B127" s="238"/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</row>
    <row r="128" spans="1:16" x14ac:dyDescent="0.2">
      <c r="A128" s="238"/>
      <c r="B128" s="238"/>
      <c r="C128" s="238"/>
      <c r="D128" s="238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8"/>
      <c r="P128" s="238"/>
    </row>
    <row r="129" spans="1:16" x14ac:dyDescent="0.2">
      <c r="A129" s="238"/>
      <c r="B129" s="238"/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M129" s="238"/>
      <c r="N129" s="238"/>
      <c r="O129" s="238"/>
      <c r="P129" s="238"/>
    </row>
    <row r="130" spans="1:16" x14ac:dyDescent="0.2">
      <c r="A130" s="238"/>
      <c r="B130" s="238"/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</row>
    <row r="131" spans="1:16" x14ac:dyDescent="0.2">
      <c r="A131" s="238"/>
      <c r="B131" s="238"/>
      <c r="C131" s="238"/>
      <c r="D131" s="238"/>
      <c r="E131" s="238"/>
      <c r="F131" s="238"/>
      <c r="G131" s="238"/>
      <c r="H131" s="238"/>
      <c r="I131" s="238"/>
      <c r="J131" s="238"/>
      <c r="K131" s="238"/>
      <c r="L131" s="238"/>
      <c r="M131" s="238"/>
      <c r="N131" s="238"/>
      <c r="O131" s="238"/>
      <c r="P131" s="238"/>
    </row>
    <row r="132" spans="1:16" x14ac:dyDescent="0.2">
      <c r="A132" s="238"/>
      <c r="B132" s="238"/>
      <c r="C132" s="238"/>
      <c r="D132" s="238"/>
      <c r="E132" s="238"/>
      <c r="F132" s="238"/>
      <c r="G132" s="238"/>
      <c r="H132" s="238"/>
      <c r="I132" s="238"/>
      <c r="J132" s="238"/>
      <c r="K132" s="238"/>
      <c r="L132" s="238"/>
      <c r="M132" s="238"/>
      <c r="N132" s="238"/>
      <c r="O132" s="238"/>
      <c r="P132" s="238"/>
    </row>
    <row r="133" spans="1:16" x14ac:dyDescent="0.2">
      <c r="A133" s="238"/>
      <c r="B133" s="238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</row>
    <row r="134" spans="1:16" x14ac:dyDescent="0.2">
      <c r="A134" s="238"/>
      <c r="B134" s="238"/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238"/>
      <c r="N134" s="238"/>
      <c r="O134" s="238"/>
      <c r="P134" s="238"/>
    </row>
    <row r="135" spans="1:16" x14ac:dyDescent="0.2">
      <c r="A135" s="238"/>
      <c r="B135" s="238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</row>
    <row r="136" spans="1:16" x14ac:dyDescent="0.2">
      <c r="A136" s="238"/>
      <c r="B136" s="238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38"/>
      <c r="N136" s="238"/>
      <c r="O136" s="238"/>
      <c r="P136" s="238"/>
    </row>
    <row r="137" spans="1:16" x14ac:dyDescent="0.2">
      <c r="A137" s="238"/>
      <c r="B137" s="238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</row>
    <row r="138" spans="1:16" x14ac:dyDescent="0.2">
      <c r="A138" s="238"/>
      <c r="B138" s="238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</row>
    <row r="139" spans="1:16" x14ac:dyDescent="0.2">
      <c r="A139" s="238"/>
      <c r="B139" s="238"/>
      <c r="C139" s="238"/>
      <c r="D139" s="238"/>
      <c r="E139" s="238"/>
      <c r="F139" s="238"/>
      <c r="G139" s="238"/>
      <c r="H139" s="238"/>
      <c r="I139" s="238"/>
      <c r="J139" s="238"/>
      <c r="K139" s="238"/>
      <c r="L139" s="238"/>
      <c r="M139" s="238"/>
      <c r="N139" s="238"/>
      <c r="O139" s="238"/>
      <c r="P139" s="238"/>
    </row>
    <row r="140" spans="1:16" x14ac:dyDescent="0.2">
      <c r="A140" s="238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</row>
    <row r="141" spans="1:16" x14ac:dyDescent="0.2">
      <c r="A141" s="238"/>
      <c r="B141" s="238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238"/>
    </row>
    <row r="142" spans="1:16" x14ac:dyDescent="0.2">
      <c r="A142" s="238"/>
      <c r="B142" s="238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</row>
    <row r="143" spans="1:16" x14ac:dyDescent="0.2">
      <c r="A143" s="238"/>
      <c r="B143" s="238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</row>
    <row r="144" spans="1:16" x14ac:dyDescent="0.2">
      <c r="A144" s="238"/>
      <c r="B144" s="238"/>
      <c r="C144" s="238"/>
      <c r="D144" s="238"/>
      <c r="E144" s="238"/>
      <c r="F144" s="238"/>
      <c r="G144" s="238"/>
      <c r="H144" s="238"/>
      <c r="I144" s="238"/>
      <c r="J144" s="238"/>
      <c r="K144" s="238"/>
      <c r="L144" s="238"/>
      <c r="M144" s="238"/>
      <c r="N144" s="238"/>
      <c r="O144" s="238"/>
      <c r="P144" s="238"/>
    </row>
    <row r="145" spans="1:16" x14ac:dyDescent="0.2">
      <c r="A145" s="238"/>
      <c r="B145" s="238"/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38"/>
      <c r="N145" s="238"/>
      <c r="O145" s="238"/>
      <c r="P145" s="238"/>
    </row>
    <row r="146" spans="1:16" x14ac:dyDescent="0.2">
      <c r="A146" s="238"/>
      <c r="B146" s="238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</row>
    <row r="147" spans="1:16" x14ac:dyDescent="0.2">
      <c r="A147" s="238"/>
      <c r="B147" s="238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</row>
    <row r="148" spans="1:16" x14ac:dyDescent="0.2">
      <c r="A148" s="238"/>
      <c r="B148" s="238"/>
      <c r="C148" s="238"/>
      <c r="D148" s="238"/>
      <c r="E148" s="238"/>
      <c r="F148" s="238"/>
      <c r="G148" s="238"/>
      <c r="H148" s="238"/>
      <c r="I148" s="238"/>
      <c r="J148" s="238"/>
      <c r="K148" s="238"/>
      <c r="L148" s="238"/>
      <c r="M148" s="238"/>
      <c r="N148" s="238"/>
      <c r="O148" s="238"/>
      <c r="P148" s="238"/>
    </row>
    <row r="149" spans="1:16" x14ac:dyDescent="0.2">
      <c r="A149" s="238"/>
      <c r="B149" s="238"/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38"/>
      <c r="N149" s="238"/>
      <c r="O149" s="238"/>
      <c r="P149" s="238"/>
    </row>
    <row r="150" spans="1:16" x14ac:dyDescent="0.2">
      <c r="A150" s="238"/>
      <c r="B150" s="238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  <c r="P150" s="238"/>
    </row>
    <row r="151" spans="1:16" x14ac:dyDescent="0.2">
      <c r="A151" s="238"/>
      <c r="B151" s="238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8"/>
    </row>
    <row r="152" spans="1:16" x14ac:dyDescent="0.2">
      <c r="A152" s="238"/>
      <c r="B152" s="238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8"/>
      <c r="N152" s="238"/>
      <c r="O152" s="238"/>
      <c r="P152" s="238"/>
    </row>
    <row r="153" spans="1:16" x14ac:dyDescent="0.2">
      <c r="A153" s="238"/>
      <c r="B153" s="238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</row>
    <row r="154" spans="1:16" x14ac:dyDescent="0.2">
      <c r="A154" s="238"/>
      <c r="B154" s="238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</row>
    <row r="155" spans="1:16" x14ac:dyDescent="0.2">
      <c r="A155" s="238"/>
      <c r="B155" s="238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238"/>
      <c r="O155" s="238"/>
      <c r="P155" s="238"/>
    </row>
    <row r="156" spans="1:16" x14ac:dyDescent="0.2">
      <c r="A156" s="238"/>
      <c r="B156" s="238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8"/>
      <c r="N156" s="238"/>
      <c r="O156" s="238"/>
      <c r="P156" s="238"/>
    </row>
    <row r="157" spans="1:16" x14ac:dyDescent="0.2">
      <c r="A157" s="238"/>
      <c r="B157" s="238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</row>
    <row r="158" spans="1:16" x14ac:dyDescent="0.2">
      <c r="A158" s="238"/>
      <c r="B158" s="238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</row>
    <row r="159" spans="1:16" x14ac:dyDescent="0.2">
      <c r="A159" s="238"/>
      <c r="B159" s="238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</row>
    <row r="160" spans="1:16" x14ac:dyDescent="0.2">
      <c r="A160" s="238"/>
      <c r="B160" s="238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38"/>
      <c r="N160" s="238"/>
      <c r="O160" s="238"/>
      <c r="P160" s="238"/>
    </row>
    <row r="161" spans="1:16" x14ac:dyDescent="0.2">
      <c r="A161" s="238"/>
      <c r="B161" s="238"/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238"/>
      <c r="N161" s="238"/>
      <c r="O161" s="238"/>
      <c r="P161" s="238"/>
    </row>
    <row r="162" spans="1:16" x14ac:dyDescent="0.2">
      <c r="A162" s="238"/>
      <c r="B162" s="238"/>
      <c r="C162" s="238"/>
      <c r="D162" s="238"/>
      <c r="E162" s="238"/>
      <c r="F162" s="238"/>
      <c r="G162" s="238"/>
      <c r="H162" s="238"/>
      <c r="I162" s="238"/>
      <c r="J162" s="238"/>
      <c r="K162" s="238"/>
      <c r="L162" s="238"/>
      <c r="M162" s="238"/>
      <c r="N162" s="238"/>
      <c r="O162" s="238"/>
      <c r="P162" s="238"/>
    </row>
    <row r="163" spans="1:16" x14ac:dyDescent="0.2">
      <c r="A163" s="238"/>
      <c r="B163" s="238"/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38"/>
      <c r="N163" s="238"/>
      <c r="O163" s="238"/>
      <c r="P163" s="238"/>
    </row>
    <row r="164" spans="1:16" x14ac:dyDescent="0.2">
      <c r="A164" s="238"/>
      <c r="B164" s="238"/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238"/>
      <c r="N164" s="238"/>
      <c r="O164" s="238"/>
      <c r="P164" s="238"/>
    </row>
    <row r="165" spans="1:16" x14ac:dyDescent="0.2">
      <c r="A165" s="238"/>
      <c r="B165" s="238"/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38"/>
      <c r="N165" s="238"/>
      <c r="O165" s="238"/>
      <c r="P165" s="238"/>
    </row>
    <row r="166" spans="1:16" x14ac:dyDescent="0.2">
      <c r="A166" s="238"/>
      <c r="B166" s="238"/>
      <c r="C166" s="238"/>
      <c r="D166" s="238"/>
      <c r="E166" s="238"/>
      <c r="F166" s="238"/>
      <c r="G166" s="238"/>
      <c r="H166" s="238"/>
      <c r="I166" s="238"/>
      <c r="J166" s="238"/>
      <c r="K166" s="238"/>
      <c r="L166" s="238"/>
      <c r="M166" s="238"/>
      <c r="N166" s="238"/>
      <c r="O166" s="238"/>
      <c r="P166" s="238"/>
    </row>
    <row r="167" spans="1:16" x14ac:dyDescent="0.2">
      <c r="A167" s="238"/>
      <c r="B167" s="238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</row>
    <row r="168" spans="1:16" x14ac:dyDescent="0.2">
      <c r="A168" s="238"/>
      <c r="B168" s="238"/>
      <c r="C168" s="238"/>
      <c r="D168" s="238"/>
      <c r="E168" s="238"/>
      <c r="F168" s="238"/>
      <c r="G168" s="238"/>
      <c r="H168" s="238"/>
      <c r="I168" s="238"/>
      <c r="J168" s="238"/>
      <c r="K168" s="238"/>
      <c r="L168" s="238"/>
      <c r="M168" s="238"/>
      <c r="N168" s="238"/>
      <c r="O168" s="238"/>
      <c r="P168" s="238"/>
    </row>
    <row r="169" spans="1:16" x14ac:dyDescent="0.2">
      <c r="A169" s="238"/>
      <c r="B169" s="238"/>
      <c r="C169" s="238"/>
      <c r="D169" s="238"/>
      <c r="E169" s="238"/>
      <c r="F169" s="238"/>
      <c r="G169" s="238"/>
      <c r="H169" s="238"/>
      <c r="I169" s="238"/>
      <c r="J169" s="238"/>
      <c r="K169" s="238"/>
      <c r="L169" s="238"/>
      <c r="M169" s="238"/>
      <c r="N169" s="238"/>
      <c r="O169" s="238"/>
      <c r="P169" s="238"/>
    </row>
    <row r="170" spans="1:16" x14ac:dyDescent="0.2">
      <c r="A170" s="238"/>
      <c r="B170" s="238"/>
      <c r="C170" s="238"/>
      <c r="D170" s="238"/>
      <c r="E170" s="238"/>
      <c r="F170" s="238"/>
      <c r="G170" s="238"/>
      <c r="H170" s="238"/>
      <c r="I170" s="238"/>
      <c r="J170" s="238"/>
      <c r="K170" s="238"/>
      <c r="L170" s="238"/>
      <c r="M170" s="238"/>
      <c r="N170" s="238"/>
      <c r="O170" s="238"/>
      <c r="P170" s="238"/>
    </row>
    <row r="171" spans="1:16" x14ac:dyDescent="0.2">
      <c r="A171" s="238"/>
      <c r="B171" s="238"/>
      <c r="C171" s="238"/>
      <c r="D171" s="238"/>
      <c r="E171" s="238"/>
      <c r="F171" s="238"/>
      <c r="G171" s="238"/>
      <c r="H171" s="238"/>
      <c r="I171" s="238"/>
      <c r="J171" s="238"/>
      <c r="K171" s="238"/>
      <c r="L171" s="238"/>
      <c r="M171" s="238"/>
      <c r="N171" s="238"/>
      <c r="O171" s="238"/>
      <c r="P171" s="238"/>
    </row>
    <row r="172" spans="1:16" x14ac:dyDescent="0.2">
      <c r="A172" s="238"/>
      <c r="B172" s="238"/>
      <c r="C172" s="238"/>
      <c r="D172" s="238"/>
      <c r="E172" s="238"/>
      <c r="F172" s="238"/>
      <c r="G172" s="238"/>
      <c r="H172" s="238"/>
      <c r="I172" s="238"/>
      <c r="J172" s="238"/>
      <c r="K172" s="238"/>
      <c r="L172" s="238"/>
      <c r="M172" s="238"/>
      <c r="N172" s="238"/>
      <c r="O172" s="238"/>
      <c r="P172" s="238"/>
    </row>
    <row r="173" spans="1:16" x14ac:dyDescent="0.2">
      <c r="A173" s="238"/>
      <c r="B173" s="238"/>
      <c r="C173" s="238"/>
      <c r="D173" s="238"/>
      <c r="E173" s="238"/>
      <c r="F173" s="238"/>
      <c r="G173" s="238"/>
      <c r="H173" s="238"/>
      <c r="I173" s="238"/>
      <c r="J173" s="238"/>
      <c r="K173" s="238"/>
      <c r="L173" s="238"/>
      <c r="M173" s="238"/>
      <c r="N173" s="238"/>
      <c r="O173" s="238"/>
      <c r="P173" s="238"/>
    </row>
    <row r="174" spans="1:16" x14ac:dyDescent="0.2">
      <c r="A174" s="238"/>
      <c r="B174" s="238"/>
      <c r="C174" s="238"/>
      <c r="D174" s="238"/>
      <c r="E174" s="238"/>
      <c r="F174" s="238"/>
      <c r="G174" s="238"/>
      <c r="H174" s="238"/>
      <c r="I174" s="238"/>
      <c r="J174" s="238"/>
      <c r="K174" s="238"/>
      <c r="L174" s="238"/>
      <c r="M174" s="238"/>
      <c r="N174" s="238"/>
      <c r="O174" s="238"/>
      <c r="P174" s="238"/>
    </row>
    <row r="175" spans="1:16" x14ac:dyDescent="0.2">
      <c r="A175" s="238"/>
      <c r="B175" s="238"/>
      <c r="C175" s="238"/>
      <c r="D175" s="238"/>
      <c r="E175" s="238"/>
      <c r="F175" s="238"/>
      <c r="G175" s="238"/>
      <c r="H175" s="238"/>
      <c r="I175" s="238"/>
      <c r="J175" s="238"/>
      <c r="K175" s="238"/>
      <c r="L175" s="238"/>
      <c r="M175" s="238"/>
      <c r="N175" s="238"/>
      <c r="O175" s="238"/>
      <c r="P175" s="238"/>
    </row>
    <row r="176" spans="1:16" x14ac:dyDescent="0.2">
      <c r="A176" s="238"/>
      <c r="B176" s="238"/>
      <c r="C176" s="238"/>
      <c r="D176" s="238"/>
      <c r="E176" s="238"/>
      <c r="F176" s="238"/>
      <c r="G176" s="238"/>
      <c r="H176" s="238"/>
      <c r="I176" s="238"/>
      <c r="J176" s="238"/>
      <c r="K176" s="238"/>
      <c r="L176" s="238"/>
      <c r="M176" s="238"/>
      <c r="N176" s="238"/>
      <c r="O176" s="238"/>
      <c r="P176" s="238"/>
    </row>
    <row r="177" spans="1:16" x14ac:dyDescent="0.2">
      <c r="A177" s="238"/>
      <c r="B177" s="238"/>
      <c r="C177" s="238"/>
      <c r="D177" s="238"/>
      <c r="E177" s="238"/>
      <c r="F177" s="238"/>
      <c r="G177" s="238"/>
      <c r="H177" s="238"/>
      <c r="I177" s="238"/>
      <c r="J177" s="238"/>
      <c r="K177" s="238"/>
      <c r="L177" s="238"/>
      <c r="M177" s="238"/>
      <c r="N177" s="238"/>
      <c r="O177" s="238"/>
      <c r="P177" s="238"/>
    </row>
    <row r="178" spans="1:16" x14ac:dyDescent="0.2">
      <c r="A178" s="238"/>
      <c r="B178" s="238"/>
      <c r="C178" s="238"/>
      <c r="D178" s="238"/>
      <c r="E178" s="238"/>
      <c r="F178" s="238"/>
      <c r="G178" s="238"/>
      <c r="H178" s="238"/>
      <c r="I178" s="238"/>
      <c r="J178" s="238"/>
      <c r="K178" s="238"/>
      <c r="L178" s="238"/>
      <c r="M178" s="238"/>
      <c r="N178" s="238"/>
      <c r="O178" s="238"/>
      <c r="P178" s="238"/>
    </row>
    <row r="179" spans="1:16" x14ac:dyDescent="0.2">
      <c r="A179" s="238"/>
      <c r="B179" s="238"/>
      <c r="C179" s="238"/>
      <c r="D179" s="238"/>
      <c r="E179" s="238"/>
      <c r="F179" s="238"/>
      <c r="G179" s="238"/>
      <c r="H179" s="238"/>
      <c r="I179" s="238"/>
      <c r="J179" s="238"/>
      <c r="K179" s="238"/>
      <c r="L179" s="238"/>
      <c r="M179" s="238"/>
      <c r="N179" s="238"/>
      <c r="O179" s="238"/>
      <c r="P179" s="238"/>
    </row>
    <row r="180" spans="1:16" x14ac:dyDescent="0.2">
      <c r="A180" s="238"/>
      <c r="B180" s="238"/>
      <c r="C180" s="238"/>
      <c r="D180" s="238"/>
      <c r="E180" s="238"/>
      <c r="F180" s="238"/>
      <c r="G180" s="238"/>
      <c r="H180" s="238"/>
      <c r="I180" s="238"/>
      <c r="J180" s="238"/>
      <c r="K180" s="238"/>
      <c r="L180" s="238"/>
      <c r="M180" s="238"/>
      <c r="N180" s="238"/>
      <c r="O180" s="238"/>
      <c r="P180" s="238"/>
    </row>
    <row r="181" spans="1:16" x14ac:dyDescent="0.2">
      <c r="A181" s="238"/>
      <c r="B181" s="238"/>
      <c r="C181" s="238"/>
      <c r="D181" s="238"/>
      <c r="E181" s="238"/>
      <c r="F181" s="238"/>
      <c r="G181" s="238"/>
      <c r="H181" s="238"/>
      <c r="I181" s="238"/>
      <c r="J181" s="238"/>
      <c r="K181" s="238"/>
      <c r="L181" s="238"/>
      <c r="M181" s="238"/>
      <c r="N181" s="238"/>
      <c r="O181" s="238"/>
      <c r="P181" s="238"/>
    </row>
    <row r="182" spans="1:16" x14ac:dyDescent="0.2">
      <c r="A182" s="238"/>
      <c r="B182" s="238"/>
      <c r="C182" s="238"/>
      <c r="D182" s="238"/>
      <c r="E182" s="238"/>
      <c r="F182" s="238"/>
      <c r="G182" s="238"/>
      <c r="H182" s="238"/>
      <c r="I182" s="238"/>
      <c r="J182" s="238"/>
      <c r="K182" s="238"/>
      <c r="L182" s="238"/>
      <c r="M182" s="238"/>
      <c r="N182" s="238"/>
      <c r="O182" s="238"/>
      <c r="P182" s="238"/>
    </row>
    <row r="183" spans="1:16" x14ac:dyDescent="0.2">
      <c r="A183" s="238"/>
      <c r="B183" s="238"/>
      <c r="C183" s="238"/>
      <c r="D183" s="238"/>
      <c r="E183" s="238"/>
      <c r="F183" s="238"/>
      <c r="G183" s="238"/>
      <c r="H183" s="238"/>
      <c r="I183" s="238"/>
      <c r="J183" s="238"/>
      <c r="K183" s="238"/>
      <c r="L183" s="238"/>
      <c r="M183" s="238"/>
      <c r="N183" s="238"/>
      <c r="O183" s="238"/>
      <c r="P183" s="238"/>
    </row>
    <row r="184" spans="1:16" x14ac:dyDescent="0.2">
      <c r="A184" s="238"/>
      <c r="B184" s="238"/>
      <c r="C184" s="238"/>
      <c r="D184" s="238"/>
      <c r="E184" s="238"/>
      <c r="F184" s="238"/>
      <c r="G184" s="238"/>
      <c r="H184" s="238"/>
      <c r="I184" s="238"/>
      <c r="J184" s="238"/>
      <c r="K184" s="238"/>
      <c r="L184" s="238"/>
      <c r="M184" s="238"/>
      <c r="N184" s="238"/>
      <c r="O184" s="238"/>
      <c r="P184" s="238"/>
    </row>
    <row r="185" spans="1:16" x14ac:dyDescent="0.2">
      <c r="A185" s="238"/>
      <c r="B185" s="238"/>
      <c r="C185" s="238"/>
      <c r="D185" s="238"/>
      <c r="E185" s="238"/>
      <c r="F185" s="238"/>
      <c r="G185" s="238"/>
      <c r="H185" s="238"/>
      <c r="I185" s="238"/>
      <c r="J185" s="238"/>
      <c r="K185" s="238"/>
      <c r="L185" s="238"/>
      <c r="M185" s="238"/>
      <c r="N185" s="238"/>
      <c r="O185" s="238"/>
      <c r="P185" s="238"/>
    </row>
    <row r="186" spans="1:16" x14ac:dyDescent="0.2">
      <c r="A186" s="238"/>
      <c r="B186" s="238"/>
      <c r="C186" s="238"/>
      <c r="D186" s="238"/>
      <c r="E186" s="238"/>
      <c r="F186" s="238"/>
      <c r="G186" s="238"/>
      <c r="H186" s="238"/>
      <c r="I186" s="238"/>
      <c r="J186" s="238"/>
      <c r="K186" s="238"/>
      <c r="L186" s="238"/>
      <c r="M186" s="238"/>
      <c r="N186" s="238"/>
      <c r="O186" s="238"/>
      <c r="P186" s="238"/>
    </row>
    <row r="187" spans="1:16" x14ac:dyDescent="0.2">
      <c r="A187" s="238"/>
      <c r="B187" s="238"/>
      <c r="C187" s="238"/>
      <c r="D187" s="238"/>
      <c r="E187" s="238"/>
      <c r="F187" s="238"/>
      <c r="G187" s="238"/>
      <c r="H187" s="238"/>
      <c r="I187" s="238"/>
      <c r="J187" s="238"/>
      <c r="K187" s="238"/>
      <c r="L187" s="238"/>
      <c r="M187" s="238"/>
      <c r="N187" s="238"/>
      <c r="O187" s="238"/>
      <c r="P187" s="238"/>
    </row>
    <row r="188" spans="1:16" x14ac:dyDescent="0.2">
      <c r="A188" s="238"/>
      <c r="B188" s="238"/>
      <c r="C188" s="238"/>
      <c r="D188" s="238"/>
      <c r="E188" s="238"/>
      <c r="F188" s="238"/>
      <c r="G188" s="238"/>
      <c r="H188" s="238"/>
      <c r="I188" s="238"/>
      <c r="J188" s="238"/>
      <c r="K188" s="238"/>
      <c r="L188" s="238"/>
      <c r="M188" s="238"/>
      <c r="N188" s="238"/>
      <c r="O188" s="238"/>
      <c r="P188" s="238"/>
    </row>
    <row r="189" spans="1:16" x14ac:dyDescent="0.2">
      <c r="A189" s="238"/>
      <c r="B189" s="238"/>
      <c r="C189" s="238"/>
      <c r="D189" s="238"/>
      <c r="E189" s="238"/>
      <c r="F189" s="238"/>
      <c r="G189" s="238"/>
      <c r="H189" s="238"/>
      <c r="I189" s="238"/>
      <c r="J189" s="238"/>
      <c r="K189" s="238"/>
      <c r="L189" s="238"/>
      <c r="M189" s="238"/>
      <c r="N189" s="238"/>
      <c r="O189" s="238"/>
      <c r="P189" s="238"/>
    </row>
    <row r="190" spans="1:16" x14ac:dyDescent="0.2">
      <c r="A190" s="238"/>
      <c r="B190" s="238"/>
      <c r="C190" s="238"/>
      <c r="D190" s="238"/>
      <c r="E190" s="238"/>
      <c r="F190" s="238"/>
      <c r="G190" s="238"/>
      <c r="H190" s="238"/>
      <c r="I190" s="238"/>
      <c r="J190" s="238"/>
      <c r="K190" s="238"/>
      <c r="L190" s="238"/>
      <c r="M190" s="238"/>
      <c r="N190" s="238"/>
      <c r="O190" s="238"/>
      <c r="P190" s="238"/>
    </row>
    <row r="191" spans="1:16" x14ac:dyDescent="0.2">
      <c r="A191" s="238"/>
      <c r="B191" s="238"/>
      <c r="C191" s="238"/>
      <c r="D191" s="238"/>
      <c r="E191" s="238"/>
      <c r="F191" s="238"/>
      <c r="G191" s="238"/>
      <c r="H191" s="238"/>
      <c r="I191" s="238"/>
      <c r="J191" s="238"/>
      <c r="K191" s="238"/>
      <c r="L191" s="238"/>
      <c r="M191" s="238"/>
      <c r="N191" s="238"/>
      <c r="O191" s="238"/>
      <c r="P191" s="238"/>
    </row>
    <row r="192" spans="1:16" x14ac:dyDescent="0.2">
      <c r="A192" s="238"/>
      <c r="B192" s="238"/>
      <c r="C192" s="238"/>
      <c r="D192" s="238"/>
      <c r="E192" s="238"/>
      <c r="F192" s="238"/>
      <c r="G192" s="238"/>
      <c r="H192" s="238"/>
      <c r="I192" s="238"/>
      <c r="J192" s="238"/>
      <c r="K192" s="238"/>
      <c r="L192" s="238"/>
      <c r="M192" s="238"/>
      <c r="N192" s="238"/>
      <c r="O192" s="238"/>
      <c r="P192" s="238"/>
    </row>
    <row r="193" spans="1:16" x14ac:dyDescent="0.2">
      <c r="A193" s="238"/>
      <c r="B193" s="238"/>
      <c r="C193" s="238"/>
      <c r="D193" s="238"/>
      <c r="E193" s="238"/>
      <c r="F193" s="238"/>
      <c r="G193" s="238"/>
      <c r="H193" s="238"/>
      <c r="I193" s="238"/>
      <c r="J193" s="238"/>
      <c r="K193" s="238"/>
      <c r="L193" s="238"/>
      <c r="M193" s="238"/>
      <c r="N193" s="238"/>
      <c r="O193" s="238"/>
      <c r="P193" s="238"/>
    </row>
    <row r="194" spans="1:16" x14ac:dyDescent="0.2">
      <c r="A194" s="238"/>
      <c r="B194" s="238"/>
      <c r="C194" s="238"/>
      <c r="D194" s="238"/>
      <c r="E194" s="238"/>
      <c r="F194" s="238"/>
      <c r="G194" s="238"/>
      <c r="H194" s="238"/>
      <c r="I194" s="238"/>
      <c r="J194" s="238"/>
      <c r="K194" s="238"/>
      <c r="L194" s="238"/>
      <c r="M194" s="238"/>
      <c r="N194" s="238"/>
      <c r="O194" s="238"/>
      <c r="P194" s="238"/>
    </row>
    <row r="195" spans="1:16" x14ac:dyDescent="0.2">
      <c r="A195" s="238"/>
      <c r="B195" s="238"/>
      <c r="C195" s="238"/>
      <c r="D195" s="238"/>
      <c r="E195" s="238"/>
      <c r="F195" s="238"/>
      <c r="G195" s="238"/>
      <c r="H195" s="238"/>
      <c r="I195" s="238"/>
      <c r="J195" s="238"/>
      <c r="K195" s="238"/>
      <c r="L195" s="238"/>
      <c r="M195" s="238"/>
      <c r="N195" s="238"/>
      <c r="O195" s="238"/>
      <c r="P195" s="238"/>
    </row>
    <row r="196" spans="1:16" x14ac:dyDescent="0.2">
      <c r="A196" s="238"/>
      <c r="B196" s="238"/>
      <c r="C196" s="238"/>
      <c r="D196" s="238"/>
      <c r="E196" s="238"/>
      <c r="F196" s="238"/>
      <c r="G196" s="238"/>
      <c r="H196" s="238"/>
      <c r="I196" s="238"/>
      <c r="J196" s="238"/>
      <c r="K196" s="238"/>
      <c r="L196" s="238"/>
      <c r="M196" s="238"/>
      <c r="N196" s="238"/>
      <c r="O196" s="238"/>
      <c r="P196" s="238"/>
    </row>
    <row r="197" spans="1:16" x14ac:dyDescent="0.2">
      <c r="A197" s="238"/>
      <c r="B197" s="238"/>
      <c r="C197" s="238"/>
      <c r="D197" s="238"/>
      <c r="E197" s="238"/>
      <c r="F197" s="238"/>
      <c r="G197" s="238"/>
      <c r="H197" s="238"/>
      <c r="I197" s="238"/>
      <c r="J197" s="238"/>
      <c r="K197" s="238"/>
      <c r="L197" s="238"/>
      <c r="M197" s="238"/>
      <c r="N197" s="238"/>
      <c r="O197" s="238"/>
      <c r="P197" s="238"/>
    </row>
    <row r="198" spans="1:16" x14ac:dyDescent="0.2">
      <c r="A198" s="238"/>
      <c r="B198" s="238"/>
      <c r="C198" s="238"/>
      <c r="D198" s="238"/>
      <c r="E198" s="238"/>
      <c r="F198" s="238"/>
      <c r="G198" s="238"/>
      <c r="H198" s="238"/>
      <c r="I198" s="238"/>
      <c r="J198" s="238"/>
      <c r="K198" s="238"/>
      <c r="L198" s="238"/>
      <c r="M198" s="238"/>
      <c r="N198" s="238"/>
      <c r="O198" s="238"/>
      <c r="P198" s="238"/>
    </row>
    <row r="199" spans="1:16" x14ac:dyDescent="0.2">
      <c r="A199" s="238"/>
      <c r="B199" s="238"/>
      <c r="C199" s="238"/>
      <c r="D199" s="238"/>
      <c r="E199" s="238"/>
      <c r="F199" s="238"/>
      <c r="G199" s="238"/>
      <c r="H199" s="238"/>
      <c r="I199" s="238"/>
      <c r="J199" s="238"/>
      <c r="K199" s="238"/>
      <c r="L199" s="238"/>
      <c r="M199" s="238"/>
      <c r="N199" s="238"/>
      <c r="O199" s="238"/>
      <c r="P199" s="238"/>
    </row>
    <row r="200" spans="1:16" x14ac:dyDescent="0.2">
      <c r="A200" s="238"/>
      <c r="B200" s="238"/>
      <c r="C200" s="238"/>
      <c r="D200" s="238"/>
      <c r="E200" s="238"/>
      <c r="F200" s="238"/>
      <c r="G200" s="238"/>
      <c r="H200" s="238"/>
      <c r="I200" s="238"/>
      <c r="J200" s="238"/>
      <c r="K200" s="238"/>
      <c r="L200" s="238"/>
      <c r="M200" s="238"/>
      <c r="N200" s="238"/>
      <c r="O200" s="238"/>
      <c r="P200" s="238"/>
    </row>
    <row r="201" spans="1:16" x14ac:dyDescent="0.2">
      <c r="A201" s="238"/>
      <c r="B201" s="238"/>
      <c r="C201" s="238"/>
      <c r="D201" s="238"/>
      <c r="E201" s="238"/>
      <c r="F201" s="238"/>
      <c r="G201" s="238"/>
      <c r="H201" s="238"/>
      <c r="I201" s="238"/>
      <c r="J201" s="238"/>
      <c r="K201" s="238"/>
      <c r="L201" s="238"/>
      <c r="M201" s="238"/>
      <c r="N201" s="238"/>
      <c r="O201" s="238"/>
      <c r="P201" s="238"/>
    </row>
    <row r="202" spans="1:16" x14ac:dyDescent="0.2">
      <c r="A202" s="238"/>
      <c r="B202" s="238"/>
      <c r="C202" s="238"/>
      <c r="D202" s="238"/>
      <c r="E202" s="238"/>
      <c r="F202" s="238"/>
      <c r="G202" s="238"/>
      <c r="H202" s="238"/>
      <c r="I202" s="238"/>
      <c r="J202" s="238"/>
      <c r="K202" s="238"/>
      <c r="L202" s="238"/>
      <c r="M202" s="238"/>
      <c r="N202" s="238"/>
      <c r="O202" s="238"/>
      <c r="P202" s="238"/>
    </row>
    <row r="203" spans="1:16" x14ac:dyDescent="0.2">
      <c r="A203" s="238"/>
      <c r="B203" s="238"/>
      <c r="C203" s="238"/>
      <c r="D203" s="238"/>
      <c r="E203" s="238"/>
      <c r="F203" s="238"/>
      <c r="G203" s="238"/>
      <c r="H203" s="238"/>
      <c r="I203" s="238"/>
      <c r="J203" s="238"/>
      <c r="K203" s="238"/>
      <c r="L203" s="238"/>
      <c r="M203" s="238"/>
      <c r="N203" s="238"/>
      <c r="O203" s="238"/>
      <c r="P203" s="238"/>
    </row>
    <row r="204" spans="1:16" x14ac:dyDescent="0.2">
      <c r="A204" s="238"/>
      <c r="B204" s="238"/>
      <c r="C204" s="238"/>
      <c r="D204" s="238"/>
      <c r="E204" s="238"/>
      <c r="F204" s="238"/>
      <c r="G204" s="238"/>
      <c r="H204" s="238"/>
      <c r="I204" s="238"/>
      <c r="J204" s="238"/>
      <c r="K204" s="238"/>
      <c r="L204" s="238"/>
      <c r="M204" s="238"/>
      <c r="N204" s="238"/>
      <c r="O204" s="238"/>
      <c r="P204" s="238"/>
    </row>
    <row r="205" spans="1:16" x14ac:dyDescent="0.2">
      <c r="A205" s="238"/>
      <c r="B205" s="238"/>
      <c r="C205" s="238"/>
      <c r="D205" s="238"/>
      <c r="E205" s="238"/>
      <c r="F205" s="238"/>
      <c r="G205" s="238"/>
      <c r="H205" s="238"/>
      <c r="I205" s="238"/>
      <c r="J205" s="238"/>
      <c r="K205" s="238"/>
      <c r="L205" s="238"/>
      <c r="M205" s="238"/>
      <c r="N205" s="238"/>
      <c r="O205" s="238"/>
      <c r="P205" s="238"/>
    </row>
    <row r="206" spans="1:16" x14ac:dyDescent="0.2">
      <c r="A206" s="238"/>
      <c r="B206" s="238"/>
      <c r="C206" s="238"/>
      <c r="D206" s="238"/>
      <c r="E206" s="238"/>
      <c r="F206" s="238"/>
      <c r="G206" s="238"/>
      <c r="H206" s="238"/>
      <c r="I206" s="238"/>
      <c r="J206" s="238"/>
      <c r="K206" s="238"/>
      <c r="L206" s="238"/>
      <c r="M206" s="238"/>
      <c r="N206" s="238"/>
      <c r="O206" s="238"/>
      <c r="P206" s="238"/>
    </row>
    <row r="207" spans="1:16" x14ac:dyDescent="0.2">
      <c r="A207" s="238"/>
      <c r="B207" s="238"/>
      <c r="C207" s="238"/>
      <c r="D207" s="238"/>
      <c r="E207" s="238"/>
      <c r="F207" s="238"/>
      <c r="G207" s="238"/>
      <c r="H207" s="238"/>
      <c r="I207" s="238"/>
      <c r="J207" s="238"/>
      <c r="K207" s="238"/>
      <c r="L207" s="238"/>
      <c r="M207" s="238"/>
      <c r="N207" s="238"/>
      <c r="O207" s="238"/>
      <c r="P207" s="238"/>
    </row>
    <row r="208" spans="1:16" x14ac:dyDescent="0.2">
      <c r="A208" s="238"/>
      <c r="B208" s="238"/>
      <c r="C208" s="238"/>
      <c r="D208" s="238"/>
      <c r="E208" s="238"/>
      <c r="F208" s="238"/>
      <c r="G208" s="238"/>
      <c r="H208" s="238"/>
      <c r="I208" s="238"/>
      <c r="J208" s="238"/>
      <c r="K208" s="238"/>
      <c r="L208" s="238"/>
      <c r="M208" s="238"/>
      <c r="N208" s="238"/>
      <c r="O208" s="238"/>
      <c r="P208" s="238"/>
    </row>
    <row r="209" spans="1:16" x14ac:dyDescent="0.2">
      <c r="A209" s="238"/>
      <c r="B209" s="238"/>
      <c r="C209" s="238"/>
      <c r="D209" s="238"/>
      <c r="E209" s="238"/>
      <c r="F209" s="238"/>
      <c r="G209" s="238"/>
      <c r="H209" s="238"/>
      <c r="I209" s="238"/>
      <c r="J209" s="238"/>
      <c r="K209" s="238"/>
      <c r="L209" s="238"/>
      <c r="M209" s="238"/>
      <c r="N209" s="238"/>
      <c r="O209" s="238"/>
      <c r="P209" s="238"/>
    </row>
    <row r="210" spans="1:16" x14ac:dyDescent="0.2">
      <c r="A210" s="238"/>
      <c r="B210" s="238"/>
      <c r="C210" s="238"/>
      <c r="D210" s="238"/>
      <c r="E210" s="238"/>
      <c r="F210" s="238"/>
      <c r="G210" s="238"/>
      <c r="H210" s="238"/>
      <c r="I210" s="238"/>
      <c r="J210" s="238"/>
      <c r="K210" s="238"/>
      <c r="L210" s="238"/>
      <c r="M210" s="238"/>
      <c r="N210" s="238"/>
      <c r="O210" s="238"/>
      <c r="P210" s="238"/>
    </row>
    <row r="211" spans="1:16" x14ac:dyDescent="0.2">
      <c r="A211" s="238"/>
      <c r="B211" s="238"/>
      <c r="C211" s="238"/>
      <c r="D211" s="238"/>
      <c r="E211" s="238"/>
      <c r="F211" s="238"/>
      <c r="G211" s="238"/>
      <c r="H211" s="238"/>
      <c r="I211" s="238"/>
      <c r="J211" s="238"/>
      <c r="K211" s="238"/>
      <c r="L211" s="238"/>
      <c r="M211" s="238"/>
      <c r="N211" s="238"/>
      <c r="O211" s="238"/>
      <c r="P211" s="238"/>
    </row>
    <row r="212" spans="1:16" x14ac:dyDescent="0.2">
      <c r="A212" s="238"/>
      <c r="B212" s="238"/>
      <c r="C212" s="238"/>
      <c r="D212" s="238"/>
      <c r="E212" s="238"/>
      <c r="F212" s="238"/>
      <c r="G212" s="238"/>
      <c r="H212" s="238"/>
      <c r="I212" s="238"/>
      <c r="J212" s="238"/>
      <c r="K212" s="238"/>
      <c r="L212" s="238"/>
      <c r="M212" s="238"/>
      <c r="N212" s="238"/>
      <c r="O212" s="238"/>
      <c r="P212" s="238"/>
    </row>
    <row r="213" spans="1:16" x14ac:dyDescent="0.2">
      <c r="A213" s="238"/>
      <c r="B213" s="238"/>
      <c r="C213" s="238"/>
      <c r="D213" s="238"/>
      <c r="E213" s="238"/>
      <c r="F213" s="238"/>
      <c r="G213" s="238"/>
      <c r="H213" s="238"/>
      <c r="I213" s="238"/>
      <c r="J213" s="238"/>
      <c r="K213" s="238"/>
      <c r="L213" s="238"/>
      <c r="M213" s="238"/>
      <c r="N213" s="238"/>
      <c r="O213" s="238"/>
      <c r="P213" s="238"/>
    </row>
    <row r="214" spans="1:16" x14ac:dyDescent="0.2">
      <c r="A214" s="238"/>
      <c r="B214" s="238"/>
      <c r="C214" s="238"/>
      <c r="D214" s="238"/>
      <c r="E214" s="238"/>
      <c r="F214" s="238"/>
      <c r="G214" s="238"/>
      <c r="H214" s="238"/>
      <c r="I214" s="238"/>
      <c r="J214" s="238"/>
      <c r="K214" s="238"/>
      <c r="L214" s="238"/>
      <c r="M214" s="238"/>
      <c r="N214" s="238"/>
      <c r="O214" s="238"/>
      <c r="P214" s="238"/>
    </row>
    <row r="215" spans="1:16" x14ac:dyDescent="0.2">
      <c r="A215" s="238"/>
      <c r="B215" s="238"/>
      <c r="C215" s="238"/>
      <c r="D215" s="238"/>
      <c r="E215" s="238"/>
      <c r="F215" s="238"/>
      <c r="G215" s="238"/>
      <c r="H215" s="238"/>
      <c r="I215" s="238"/>
      <c r="J215" s="238"/>
      <c r="K215" s="238"/>
      <c r="L215" s="238"/>
      <c r="M215" s="238"/>
      <c r="N215" s="238"/>
      <c r="O215" s="238"/>
      <c r="P215" s="238"/>
    </row>
    <row r="216" spans="1:16" x14ac:dyDescent="0.2">
      <c r="A216" s="238"/>
      <c r="B216" s="238"/>
      <c r="C216" s="238"/>
      <c r="D216" s="238"/>
      <c r="E216" s="238"/>
      <c r="F216" s="238"/>
      <c r="G216" s="238"/>
      <c r="H216" s="238"/>
      <c r="I216" s="238"/>
      <c r="J216" s="238"/>
      <c r="K216" s="238"/>
      <c r="L216" s="238"/>
      <c r="M216" s="238"/>
      <c r="N216" s="238"/>
      <c r="O216" s="238"/>
      <c r="P216" s="238"/>
    </row>
    <row r="217" spans="1:16" x14ac:dyDescent="0.2">
      <c r="A217" s="238"/>
      <c r="B217" s="238"/>
      <c r="C217" s="238"/>
      <c r="D217" s="238"/>
      <c r="E217" s="238"/>
      <c r="F217" s="238"/>
      <c r="G217" s="238"/>
      <c r="H217" s="238"/>
      <c r="I217" s="238"/>
      <c r="J217" s="238"/>
      <c r="K217" s="238"/>
      <c r="L217" s="238"/>
      <c r="M217" s="238"/>
      <c r="N217" s="238"/>
      <c r="O217" s="238"/>
      <c r="P217" s="238"/>
    </row>
    <row r="218" spans="1:16" x14ac:dyDescent="0.2">
      <c r="A218" s="238"/>
      <c r="B218" s="238"/>
      <c r="C218" s="238"/>
      <c r="D218" s="238"/>
      <c r="E218" s="238"/>
      <c r="F218" s="238"/>
      <c r="G218" s="238"/>
      <c r="H218" s="238"/>
      <c r="I218" s="238"/>
      <c r="J218" s="238"/>
      <c r="K218" s="238"/>
      <c r="L218" s="238"/>
      <c r="M218" s="238"/>
      <c r="N218" s="238"/>
      <c r="O218" s="238"/>
      <c r="P218" s="238"/>
    </row>
    <row r="219" spans="1:16" x14ac:dyDescent="0.2">
      <c r="A219" s="238"/>
      <c r="B219" s="238"/>
      <c r="C219" s="238"/>
      <c r="D219" s="238"/>
      <c r="E219" s="238"/>
      <c r="F219" s="238"/>
      <c r="G219" s="238"/>
      <c r="H219" s="238"/>
      <c r="I219" s="238"/>
      <c r="J219" s="238"/>
      <c r="K219" s="238"/>
      <c r="L219" s="238"/>
      <c r="M219" s="238"/>
      <c r="N219" s="238"/>
      <c r="O219" s="238"/>
      <c r="P219" s="238"/>
    </row>
    <row r="220" spans="1:16" x14ac:dyDescent="0.2">
      <c r="A220" s="238"/>
      <c r="B220" s="238"/>
      <c r="C220" s="238"/>
      <c r="D220" s="238"/>
      <c r="E220" s="238"/>
      <c r="F220" s="238"/>
      <c r="G220" s="238"/>
      <c r="H220" s="238"/>
      <c r="I220" s="238"/>
      <c r="J220" s="238"/>
      <c r="K220" s="238"/>
      <c r="L220" s="238"/>
      <c r="M220" s="238"/>
      <c r="N220" s="238"/>
      <c r="O220" s="238"/>
      <c r="P220" s="238"/>
    </row>
    <row r="221" spans="1:16" x14ac:dyDescent="0.2">
      <c r="A221" s="238"/>
      <c r="B221" s="238"/>
      <c r="C221" s="238"/>
      <c r="D221" s="238"/>
      <c r="E221" s="238"/>
      <c r="F221" s="238"/>
      <c r="G221" s="238"/>
      <c r="H221" s="238"/>
      <c r="I221" s="238"/>
      <c r="J221" s="238"/>
      <c r="K221" s="238"/>
      <c r="L221" s="238"/>
      <c r="M221" s="238"/>
      <c r="N221" s="238"/>
      <c r="O221" s="238"/>
      <c r="P221" s="238"/>
    </row>
    <row r="222" spans="1:16" x14ac:dyDescent="0.2">
      <c r="A222" s="238"/>
      <c r="B222" s="238"/>
      <c r="C222" s="238"/>
      <c r="D222" s="238"/>
      <c r="E222" s="238"/>
      <c r="F222" s="238"/>
      <c r="G222" s="238"/>
      <c r="H222" s="238"/>
      <c r="I222" s="238"/>
      <c r="J222" s="238"/>
      <c r="K222" s="238"/>
      <c r="L222" s="238"/>
      <c r="M222" s="238"/>
      <c r="N222" s="238"/>
      <c r="O222" s="238"/>
      <c r="P222" s="238"/>
    </row>
    <row r="223" spans="1:16" x14ac:dyDescent="0.2">
      <c r="A223" s="238"/>
      <c r="B223" s="238"/>
      <c r="C223" s="238"/>
      <c r="D223" s="238"/>
      <c r="E223" s="238"/>
      <c r="F223" s="238"/>
      <c r="G223" s="238"/>
      <c r="H223" s="238"/>
      <c r="I223" s="238"/>
      <c r="J223" s="238"/>
      <c r="K223" s="238"/>
      <c r="L223" s="238"/>
      <c r="M223" s="238"/>
      <c r="N223" s="238"/>
      <c r="O223" s="238"/>
      <c r="P223" s="238"/>
    </row>
    <row r="224" spans="1:16" x14ac:dyDescent="0.2">
      <c r="A224" s="238"/>
      <c r="B224" s="238"/>
      <c r="C224" s="238"/>
      <c r="D224" s="238"/>
      <c r="E224" s="238"/>
      <c r="F224" s="238"/>
      <c r="G224" s="238"/>
      <c r="H224" s="238"/>
      <c r="I224" s="238"/>
      <c r="J224" s="238"/>
      <c r="K224" s="238"/>
      <c r="L224" s="238"/>
      <c r="M224" s="238"/>
      <c r="N224" s="238"/>
      <c r="O224" s="238"/>
      <c r="P224" s="238"/>
    </row>
    <row r="225" spans="1:16" x14ac:dyDescent="0.2">
      <c r="A225" s="238"/>
      <c r="B225" s="238"/>
      <c r="C225" s="238"/>
      <c r="D225" s="238"/>
      <c r="E225" s="238"/>
      <c r="F225" s="238"/>
      <c r="G225" s="238"/>
      <c r="H225" s="238"/>
      <c r="I225" s="238"/>
      <c r="J225" s="238"/>
      <c r="K225" s="238"/>
      <c r="L225" s="238"/>
      <c r="M225" s="238"/>
      <c r="N225" s="238"/>
      <c r="O225" s="238"/>
      <c r="P225" s="238"/>
    </row>
    <row r="226" spans="1:16" x14ac:dyDescent="0.2">
      <c r="A226" s="238"/>
      <c r="B226" s="238"/>
      <c r="C226" s="238"/>
      <c r="D226" s="238"/>
      <c r="E226" s="238"/>
      <c r="F226" s="238"/>
      <c r="G226" s="238"/>
      <c r="H226" s="238"/>
      <c r="I226" s="238"/>
      <c r="J226" s="238"/>
      <c r="K226" s="238"/>
      <c r="L226" s="238"/>
      <c r="M226" s="238"/>
      <c r="N226" s="238"/>
      <c r="O226" s="238"/>
      <c r="P226" s="238"/>
    </row>
    <row r="227" spans="1:16" x14ac:dyDescent="0.2">
      <c r="A227" s="238"/>
      <c r="B227" s="238"/>
      <c r="C227" s="238"/>
      <c r="D227" s="238"/>
      <c r="E227" s="238"/>
      <c r="F227" s="238"/>
      <c r="G227" s="238"/>
      <c r="H227" s="238"/>
      <c r="I227" s="238"/>
      <c r="J227" s="238"/>
      <c r="K227" s="238"/>
      <c r="L227" s="238"/>
      <c r="M227" s="238"/>
      <c r="N227" s="238"/>
      <c r="O227" s="238"/>
      <c r="P227" s="238"/>
    </row>
    <row r="228" spans="1:16" x14ac:dyDescent="0.2">
      <c r="A228" s="238"/>
      <c r="B228" s="238"/>
      <c r="C228" s="238"/>
      <c r="D228" s="238"/>
      <c r="E228" s="238"/>
      <c r="F228" s="238"/>
      <c r="G228" s="238"/>
      <c r="H228" s="238"/>
      <c r="I228" s="238"/>
      <c r="J228" s="238"/>
      <c r="K228" s="238"/>
      <c r="L228" s="238"/>
      <c r="M228" s="238"/>
      <c r="N228" s="238"/>
      <c r="O228" s="238"/>
      <c r="P228" s="238"/>
    </row>
    <row r="229" spans="1:16" x14ac:dyDescent="0.2">
      <c r="A229" s="238"/>
      <c r="B229" s="238"/>
      <c r="C229" s="238"/>
      <c r="D229" s="238"/>
      <c r="E229" s="238"/>
      <c r="F229" s="238"/>
      <c r="G229" s="238"/>
      <c r="H229" s="238"/>
      <c r="I229" s="238"/>
      <c r="J229" s="238"/>
      <c r="K229" s="238"/>
      <c r="L229" s="238"/>
      <c r="M229" s="238"/>
      <c r="N229" s="238"/>
      <c r="O229" s="238"/>
      <c r="P229" s="238"/>
    </row>
    <row r="230" spans="1:16" x14ac:dyDescent="0.2">
      <c r="A230" s="238"/>
      <c r="B230" s="238"/>
      <c r="C230" s="238"/>
      <c r="D230" s="238"/>
      <c r="E230" s="238"/>
      <c r="F230" s="238"/>
      <c r="G230" s="238"/>
      <c r="H230" s="238"/>
      <c r="I230" s="238"/>
      <c r="J230" s="238"/>
      <c r="K230" s="238"/>
      <c r="L230" s="238"/>
      <c r="M230" s="238"/>
      <c r="N230" s="238"/>
      <c r="O230" s="238"/>
      <c r="P230" s="238"/>
    </row>
    <row r="231" spans="1:16" x14ac:dyDescent="0.2">
      <c r="A231" s="238"/>
      <c r="B231" s="238"/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38"/>
      <c r="N231" s="238"/>
      <c r="O231" s="238"/>
      <c r="P231" s="238"/>
    </row>
    <row r="232" spans="1:16" x14ac:dyDescent="0.2">
      <c r="A232" s="238"/>
      <c r="B232" s="238"/>
      <c r="C232" s="238"/>
      <c r="D232" s="238"/>
      <c r="E232" s="238"/>
      <c r="F232" s="238"/>
      <c r="G232" s="238"/>
      <c r="H232" s="238"/>
      <c r="I232" s="238"/>
      <c r="J232" s="238"/>
      <c r="K232" s="238"/>
      <c r="L232" s="238"/>
      <c r="M232" s="238"/>
      <c r="N232" s="238"/>
      <c r="O232" s="238"/>
      <c r="P232" s="238"/>
    </row>
    <row r="233" spans="1:16" x14ac:dyDescent="0.2">
      <c r="A233" s="238"/>
      <c r="B233" s="238"/>
      <c r="C233" s="238"/>
      <c r="D233" s="238"/>
      <c r="E233" s="238"/>
      <c r="F233" s="238"/>
      <c r="G233" s="238"/>
      <c r="H233" s="238"/>
      <c r="I233" s="238"/>
      <c r="J233" s="238"/>
      <c r="K233" s="238"/>
      <c r="L233" s="238"/>
      <c r="M233" s="238"/>
      <c r="N233" s="238"/>
      <c r="O233" s="238"/>
      <c r="P233" s="238"/>
    </row>
    <row r="234" spans="1:16" x14ac:dyDescent="0.2">
      <c r="A234" s="238"/>
      <c r="B234" s="238"/>
      <c r="C234" s="238"/>
      <c r="D234" s="238"/>
      <c r="E234" s="238"/>
      <c r="F234" s="238"/>
      <c r="G234" s="238"/>
      <c r="H234" s="238"/>
      <c r="I234" s="238"/>
      <c r="J234" s="238"/>
      <c r="K234" s="238"/>
      <c r="L234" s="238"/>
      <c r="M234" s="238"/>
      <c r="N234" s="238"/>
      <c r="O234" s="238"/>
      <c r="P234" s="238"/>
    </row>
    <row r="235" spans="1:16" x14ac:dyDescent="0.2">
      <c r="A235" s="238"/>
      <c r="B235" s="238"/>
      <c r="C235" s="238"/>
      <c r="D235" s="238"/>
      <c r="E235" s="238"/>
      <c r="F235" s="238"/>
      <c r="G235" s="238"/>
      <c r="H235" s="238"/>
      <c r="I235" s="238"/>
      <c r="J235" s="238"/>
      <c r="K235" s="238"/>
      <c r="L235" s="238"/>
      <c r="M235" s="238"/>
      <c r="N235" s="238"/>
      <c r="O235" s="238"/>
      <c r="P235" s="238"/>
    </row>
    <row r="236" spans="1:16" x14ac:dyDescent="0.2">
      <c r="A236" s="238"/>
      <c r="B236" s="238"/>
      <c r="C236" s="238"/>
      <c r="D236" s="238"/>
      <c r="E236" s="238"/>
      <c r="F236" s="238"/>
      <c r="G236" s="238"/>
      <c r="H236" s="238"/>
      <c r="I236" s="238"/>
      <c r="J236" s="238"/>
      <c r="K236" s="238"/>
      <c r="L236" s="238"/>
      <c r="M236" s="238"/>
      <c r="N236" s="238"/>
      <c r="O236" s="238"/>
      <c r="P236" s="238"/>
    </row>
    <row r="237" spans="1:16" x14ac:dyDescent="0.2">
      <c r="A237" s="238"/>
      <c r="B237" s="238"/>
      <c r="C237" s="238"/>
      <c r="D237" s="238"/>
      <c r="E237" s="238"/>
      <c r="F237" s="238"/>
      <c r="G237" s="238"/>
      <c r="H237" s="238"/>
      <c r="I237" s="238"/>
      <c r="J237" s="238"/>
      <c r="K237" s="238"/>
      <c r="L237" s="238"/>
      <c r="M237" s="238"/>
      <c r="N237" s="238"/>
      <c r="O237" s="238"/>
      <c r="P237" s="238"/>
    </row>
    <row r="238" spans="1:16" x14ac:dyDescent="0.2">
      <c r="A238" s="238"/>
      <c r="B238" s="238"/>
      <c r="C238" s="238"/>
      <c r="D238" s="238"/>
      <c r="E238" s="238"/>
      <c r="F238" s="238"/>
      <c r="G238" s="238"/>
      <c r="H238" s="238"/>
      <c r="I238" s="238"/>
      <c r="J238" s="238"/>
      <c r="K238" s="238"/>
      <c r="L238" s="238"/>
      <c r="M238" s="238"/>
      <c r="N238" s="238"/>
      <c r="O238" s="238"/>
      <c r="P238" s="238"/>
    </row>
    <row r="239" spans="1:16" x14ac:dyDescent="0.2">
      <c r="A239" s="238"/>
      <c r="B239" s="238"/>
      <c r="C239" s="238"/>
      <c r="D239" s="238"/>
      <c r="E239" s="238"/>
      <c r="F239" s="238"/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</row>
    <row r="240" spans="1:16" x14ac:dyDescent="0.2">
      <c r="A240" s="238"/>
      <c r="B240" s="238"/>
      <c r="C240" s="238"/>
      <c r="D240" s="238"/>
      <c r="E240" s="238"/>
      <c r="F240" s="238"/>
      <c r="G240" s="238"/>
      <c r="H240" s="238"/>
      <c r="I240" s="238"/>
      <c r="J240" s="238"/>
      <c r="K240" s="238"/>
      <c r="L240" s="238"/>
      <c r="M240" s="238"/>
      <c r="N240" s="238"/>
      <c r="O240" s="238"/>
      <c r="P240" s="238"/>
    </row>
    <row r="241" spans="1:16" x14ac:dyDescent="0.2">
      <c r="A241" s="238"/>
      <c r="B241" s="238"/>
      <c r="C241" s="238"/>
      <c r="D241" s="238"/>
      <c r="E241" s="238"/>
      <c r="F241" s="238"/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</row>
    <row r="242" spans="1:16" x14ac:dyDescent="0.2">
      <c r="A242" s="238"/>
      <c r="B242" s="238"/>
      <c r="C242" s="238"/>
      <c r="D242" s="238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</row>
    <row r="243" spans="1:16" x14ac:dyDescent="0.2">
      <c r="A243" s="238"/>
      <c r="B243" s="238"/>
      <c r="C243" s="238"/>
      <c r="D243" s="238"/>
      <c r="E243" s="238"/>
      <c r="F243" s="238"/>
      <c r="G243" s="238"/>
      <c r="H243" s="238"/>
      <c r="I243" s="238"/>
      <c r="J243" s="238"/>
      <c r="K243" s="238"/>
      <c r="L243" s="238"/>
      <c r="M243" s="238"/>
      <c r="N243" s="238"/>
      <c r="O243" s="238"/>
      <c r="P243" s="238"/>
    </row>
    <row r="244" spans="1:16" x14ac:dyDescent="0.2">
      <c r="A244" s="238"/>
      <c r="B244" s="238"/>
      <c r="C244" s="238"/>
      <c r="D244" s="238"/>
      <c r="E244" s="238"/>
      <c r="F244" s="238"/>
      <c r="G244" s="238"/>
      <c r="H244" s="238"/>
      <c r="I244" s="238"/>
      <c r="J244" s="238"/>
      <c r="K244" s="238"/>
      <c r="L244" s="238"/>
      <c r="M244" s="238"/>
      <c r="N244" s="238"/>
      <c r="O244" s="238"/>
      <c r="P244" s="238"/>
    </row>
    <row r="245" spans="1:16" x14ac:dyDescent="0.2">
      <c r="A245" s="238"/>
      <c r="B245" s="238"/>
      <c r="C245" s="238"/>
      <c r="D245" s="238"/>
      <c r="E245" s="238"/>
      <c r="F245" s="238"/>
      <c r="G245" s="238"/>
      <c r="H245" s="238"/>
      <c r="I245" s="238"/>
      <c r="J245" s="238"/>
      <c r="K245" s="238"/>
      <c r="L245" s="238"/>
      <c r="M245" s="238"/>
      <c r="N245" s="238"/>
      <c r="O245" s="238"/>
      <c r="P245" s="238"/>
    </row>
    <row r="246" spans="1:16" x14ac:dyDescent="0.2">
      <c r="A246" s="238"/>
      <c r="B246" s="238"/>
      <c r="C246" s="238"/>
      <c r="D246" s="238"/>
      <c r="E246" s="238"/>
      <c r="F246" s="238"/>
      <c r="G246" s="238"/>
      <c r="H246" s="238"/>
      <c r="I246" s="238"/>
      <c r="J246" s="238"/>
      <c r="K246" s="238"/>
      <c r="L246" s="238"/>
      <c r="M246" s="238"/>
      <c r="N246" s="238"/>
      <c r="O246" s="238"/>
      <c r="P246" s="238"/>
    </row>
    <row r="247" spans="1:16" x14ac:dyDescent="0.2">
      <c r="A247" s="238"/>
      <c r="B247" s="238"/>
      <c r="C247" s="238"/>
      <c r="D247" s="238"/>
      <c r="E247" s="238"/>
      <c r="F247" s="238"/>
      <c r="G247" s="238"/>
      <c r="H247" s="238"/>
      <c r="I247" s="238"/>
      <c r="J247" s="238"/>
      <c r="K247" s="238"/>
      <c r="L247" s="238"/>
      <c r="M247" s="238"/>
      <c r="N247" s="238"/>
      <c r="O247" s="238"/>
      <c r="P247" s="238"/>
    </row>
    <row r="248" spans="1:16" x14ac:dyDescent="0.2">
      <c r="A248" s="238"/>
      <c r="B248" s="238"/>
      <c r="C248" s="238"/>
      <c r="D248" s="238"/>
      <c r="E248" s="238"/>
      <c r="F248" s="238"/>
      <c r="G248" s="238"/>
      <c r="H248" s="238"/>
      <c r="I248" s="238"/>
      <c r="J248" s="238"/>
      <c r="K248" s="238"/>
      <c r="L248" s="238"/>
      <c r="M248" s="238"/>
      <c r="N248" s="238"/>
      <c r="O248" s="238"/>
      <c r="P248" s="238"/>
    </row>
    <row r="249" spans="1:16" x14ac:dyDescent="0.2">
      <c r="A249" s="238"/>
      <c r="B249" s="238"/>
      <c r="C249" s="238"/>
      <c r="D249" s="238"/>
      <c r="E249" s="238"/>
      <c r="F249" s="238"/>
      <c r="G249" s="238"/>
      <c r="H249" s="238"/>
      <c r="I249" s="238"/>
      <c r="J249" s="238"/>
      <c r="K249" s="238"/>
      <c r="L249" s="238"/>
      <c r="M249" s="238"/>
      <c r="N249" s="238"/>
      <c r="O249" s="238"/>
      <c r="P249" s="238"/>
    </row>
    <row r="250" spans="1:16" x14ac:dyDescent="0.2">
      <c r="A250" s="238"/>
      <c r="B250" s="238"/>
      <c r="C250" s="238"/>
      <c r="D250" s="238"/>
      <c r="E250" s="238"/>
      <c r="F250" s="238"/>
      <c r="G250" s="238"/>
      <c r="H250" s="238"/>
      <c r="I250" s="238"/>
      <c r="J250" s="238"/>
      <c r="K250" s="238"/>
      <c r="L250" s="238"/>
      <c r="M250" s="238"/>
      <c r="N250" s="238"/>
      <c r="O250" s="238"/>
      <c r="P250" s="238"/>
    </row>
    <row r="251" spans="1:16" x14ac:dyDescent="0.2">
      <c r="A251" s="238"/>
      <c r="B251" s="238"/>
      <c r="C251" s="238"/>
      <c r="D251" s="238"/>
      <c r="E251" s="238"/>
      <c r="F251" s="238"/>
      <c r="G251" s="238"/>
      <c r="H251" s="238"/>
      <c r="I251" s="238"/>
      <c r="J251" s="238"/>
      <c r="K251" s="238"/>
      <c r="L251" s="238"/>
      <c r="M251" s="238"/>
      <c r="N251" s="238"/>
      <c r="O251" s="238"/>
      <c r="P251" s="238"/>
    </row>
    <row r="252" spans="1:16" x14ac:dyDescent="0.2">
      <c r="A252" s="238"/>
      <c r="B252" s="238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</row>
    <row r="253" spans="1:16" x14ac:dyDescent="0.2">
      <c r="A253" s="238"/>
      <c r="B253" s="238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238"/>
      <c r="N253" s="238"/>
      <c r="O253" s="238"/>
      <c r="P253" s="238"/>
    </row>
    <row r="254" spans="1:16" x14ac:dyDescent="0.2">
      <c r="A254" s="238"/>
      <c r="B254" s="238"/>
      <c r="C254" s="238"/>
      <c r="D254" s="238"/>
      <c r="E254" s="238"/>
      <c r="F254" s="238"/>
      <c r="G254" s="238"/>
      <c r="H254" s="238"/>
      <c r="I254" s="238"/>
      <c r="J254" s="238"/>
      <c r="K254" s="238"/>
      <c r="L254" s="238"/>
      <c r="M254" s="238"/>
      <c r="N254" s="238"/>
      <c r="O254" s="238"/>
      <c r="P254" s="238"/>
    </row>
    <row r="255" spans="1:16" x14ac:dyDescent="0.2">
      <c r="A255" s="238"/>
      <c r="B255" s="238"/>
      <c r="C255" s="238"/>
      <c r="D255" s="238"/>
      <c r="E255" s="238"/>
      <c r="F255" s="238"/>
      <c r="G255" s="238"/>
      <c r="H255" s="238"/>
      <c r="I255" s="238"/>
      <c r="J255" s="238"/>
      <c r="K255" s="238"/>
      <c r="L255" s="238"/>
      <c r="M255" s="238"/>
      <c r="N255" s="238"/>
      <c r="O255" s="238"/>
      <c r="P255" s="238"/>
    </row>
    <row r="256" spans="1:16" x14ac:dyDescent="0.2">
      <c r="A256" s="238"/>
      <c r="B256" s="238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</row>
    <row r="257" spans="1:16" x14ac:dyDescent="0.2">
      <c r="A257" s="238"/>
      <c r="B257" s="238"/>
      <c r="C257" s="238"/>
      <c r="D257" s="238"/>
      <c r="E257" s="238"/>
      <c r="F257" s="238"/>
      <c r="G257" s="238"/>
      <c r="H257" s="238"/>
      <c r="I257" s="238"/>
      <c r="J257" s="238"/>
      <c r="K257" s="238"/>
      <c r="L257" s="238"/>
      <c r="M257" s="238"/>
      <c r="N257" s="238"/>
      <c r="O257" s="238"/>
      <c r="P257" s="238"/>
    </row>
    <row r="258" spans="1:16" x14ac:dyDescent="0.2">
      <c r="A258" s="238"/>
      <c r="B258" s="238"/>
      <c r="C258" s="238"/>
      <c r="D258" s="238"/>
      <c r="E258" s="238"/>
      <c r="F258" s="238"/>
      <c r="G258" s="238"/>
      <c r="H258" s="238"/>
      <c r="I258" s="238"/>
      <c r="J258" s="238"/>
      <c r="K258" s="238"/>
      <c r="L258" s="238"/>
      <c r="M258" s="238"/>
      <c r="N258" s="238"/>
      <c r="O258" s="238"/>
      <c r="P258" s="238"/>
    </row>
    <row r="259" spans="1:16" x14ac:dyDescent="0.2">
      <c r="A259" s="238"/>
      <c r="B259" s="238"/>
      <c r="C259" s="238"/>
      <c r="D259" s="238"/>
      <c r="E259" s="238"/>
      <c r="F259" s="238"/>
      <c r="G259" s="238"/>
      <c r="H259" s="238"/>
      <c r="I259" s="238"/>
      <c r="J259" s="238"/>
      <c r="K259" s="238"/>
      <c r="L259" s="238"/>
      <c r="M259" s="238"/>
      <c r="N259" s="238"/>
      <c r="O259" s="238"/>
      <c r="P259" s="238"/>
    </row>
    <row r="260" spans="1:16" x14ac:dyDescent="0.2">
      <c r="A260" s="238"/>
      <c r="B260" s="238"/>
      <c r="C260" s="238"/>
      <c r="D260" s="238"/>
      <c r="E260" s="238"/>
      <c r="F260" s="238"/>
      <c r="G260" s="238"/>
      <c r="H260" s="238"/>
      <c r="I260" s="238"/>
      <c r="J260" s="238"/>
      <c r="K260" s="238"/>
      <c r="L260" s="238"/>
      <c r="M260" s="238"/>
      <c r="N260" s="238"/>
      <c r="O260" s="238"/>
      <c r="P260" s="238"/>
    </row>
    <row r="261" spans="1:16" x14ac:dyDescent="0.2">
      <c r="A261" s="238"/>
      <c r="B261" s="238"/>
      <c r="C261" s="238"/>
      <c r="D261" s="238"/>
      <c r="E261" s="238"/>
      <c r="F261" s="238"/>
      <c r="G261" s="238"/>
      <c r="H261" s="238"/>
      <c r="I261" s="238"/>
      <c r="J261" s="238"/>
      <c r="K261" s="238"/>
      <c r="L261" s="238"/>
      <c r="M261" s="238"/>
      <c r="N261" s="238"/>
      <c r="O261" s="238"/>
      <c r="P261" s="238"/>
    </row>
    <row r="262" spans="1:16" x14ac:dyDescent="0.2">
      <c r="A262" s="238"/>
      <c r="B262" s="238"/>
      <c r="C262" s="238"/>
      <c r="D262" s="238"/>
      <c r="E262" s="238"/>
      <c r="F262" s="238"/>
      <c r="G262" s="238"/>
      <c r="H262" s="238"/>
      <c r="I262" s="238"/>
      <c r="J262" s="238"/>
      <c r="K262" s="238"/>
      <c r="L262" s="238"/>
      <c r="M262" s="238"/>
      <c r="N262" s="238"/>
      <c r="O262" s="238"/>
      <c r="P262" s="238"/>
    </row>
    <row r="263" spans="1:16" x14ac:dyDescent="0.2">
      <c r="A263" s="238"/>
      <c r="B263" s="238"/>
      <c r="C263" s="238"/>
      <c r="D263" s="238"/>
      <c r="E263" s="238"/>
      <c r="F263" s="238"/>
      <c r="G263" s="238"/>
      <c r="H263" s="238"/>
      <c r="I263" s="238"/>
      <c r="J263" s="238"/>
      <c r="K263" s="238"/>
      <c r="L263" s="238"/>
      <c r="M263" s="238"/>
      <c r="N263" s="238"/>
      <c r="O263" s="238"/>
      <c r="P263" s="238"/>
    </row>
    <row r="264" spans="1:16" x14ac:dyDescent="0.2">
      <c r="A264" s="238"/>
      <c r="B264" s="238"/>
      <c r="C264" s="238"/>
      <c r="D264" s="238"/>
      <c r="E264" s="238"/>
      <c r="F264" s="238"/>
      <c r="G264" s="238"/>
      <c r="H264" s="238"/>
      <c r="I264" s="238"/>
      <c r="J264" s="238"/>
      <c r="K264" s="238"/>
      <c r="L264" s="238"/>
      <c r="M264" s="238"/>
      <c r="N264" s="238"/>
      <c r="O264" s="238"/>
      <c r="P264" s="238"/>
    </row>
    <row r="265" spans="1:16" x14ac:dyDescent="0.2">
      <c r="A265" s="238"/>
      <c r="B265" s="238"/>
      <c r="C265" s="238"/>
      <c r="D265" s="238"/>
      <c r="E265" s="238"/>
      <c r="F265" s="238"/>
      <c r="G265" s="238"/>
      <c r="H265" s="238"/>
      <c r="I265" s="238"/>
      <c r="J265" s="238"/>
      <c r="K265" s="238"/>
      <c r="L265" s="238"/>
      <c r="M265" s="238"/>
      <c r="N265" s="238"/>
      <c r="O265" s="238"/>
      <c r="P265" s="238"/>
    </row>
    <row r="266" spans="1:16" x14ac:dyDescent="0.2">
      <c r="A266" s="238"/>
      <c r="B266" s="238"/>
      <c r="C266" s="238"/>
      <c r="D266" s="238"/>
      <c r="E266" s="238"/>
      <c r="F266" s="238"/>
      <c r="G266" s="238"/>
      <c r="H266" s="238"/>
      <c r="I266" s="238"/>
      <c r="J266" s="238"/>
      <c r="K266" s="238"/>
      <c r="L266" s="238"/>
      <c r="M266" s="238"/>
      <c r="N266" s="238"/>
      <c r="O266" s="238"/>
      <c r="P266" s="238"/>
    </row>
    <row r="267" spans="1:16" x14ac:dyDescent="0.2">
      <c r="A267" s="238"/>
      <c r="B267" s="238"/>
      <c r="C267" s="238"/>
      <c r="D267" s="238"/>
      <c r="E267" s="238"/>
      <c r="F267" s="238"/>
      <c r="G267" s="238"/>
      <c r="H267" s="238"/>
      <c r="I267" s="238"/>
      <c r="J267" s="238"/>
      <c r="K267" s="238"/>
      <c r="L267" s="238"/>
      <c r="M267" s="238"/>
      <c r="N267" s="238"/>
      <c r="O267" s="238"/>
      <c r="P267" s="238"/>
    </row>
    <row r="268" spans="1:16" x14ac:dyDescent="0.2">
      <c r="A268" s="238"/>
      <c r="B268" s="238"/>
      <c r="C268" s="238"/>
      <c r="D268" s="238"/>
      <c r="E268" s="238"/>
      <c r="F268" s="238"/>
      <c r="G268" s="238"/>
      <c r="H268" s="238"/>
      <c r="I268" s="238"/>
      <c r="J268" s="238"/>
      <c r="K268" s="238"/>
      <c r="L268" s="238"/>
      <c r="M268" s="238"/>
      <c r="N268" s="238"/>
      <c r="O268" s="238"/>
      <c r="P268" s="238"/>
    </row>
    <row r="269" spans="1:16" x14ac:dyDescent="0.2">
      <c r="A269" s="238"/>
      <c r="B269" s="238"/>
      <c r="C269" s="238"/>
      <c r="D269" s="238"/>
      <c r="E269" s="238"/>
      <c r="F269" s="238"/>
      <c r="G269" s="238"/>
      <c r="H269" s="238"/>
      <c r="I269" s="238"/>
      <c r="J269" s="238"/>
      <c r="K269" s="238"/>
      <c r="L269" s="238"/>
      <c r="M269" s="238"/>
      <c r="N269" s="238"/>
      <c r="O269" s="238"/>
      <c r="P269" s="238"/>
    </row>
    <row r="270" spans="1:16" x14ac:dyDescent="0.2">
      <c r="A270" s="238"/>
      <c r="B270" s="238"/>
      <c r="C270" s="238"/>
      <c r="D270" s="238"/>
      <c r="E270" s="238"/>
      <c r="F270" s="238"/>
      <c r="G270" s="238"/>
      <c r="H270" s="238"/>
      <c r="I270" s="238"/>
      <c r="J270" s="238"/>
      <c r="K270" s="238"/>
      <c r="L270" s="238"/>
      <c r="M270" s="238"/>
      <c r="N270" s="238"/>
      <c r="O270" s="238"/>
      <c r="P270" s="238"/>
    </row>
    <row r="271" spans="1:16" x14ac:dyDescent="0.2">
      <c r="A271" s="238"/>
      <c r="B271" s="238"/>
      <c r="C271" s="238"/>
      <c r="D271" s="238"/>
      <c r="E271" s="238"/>
      <c r="F271" s="238"/>
      <c r="G271" s="238"/>
      <c r="H271" s="238"/>
      <c r="I271" s="238"/>
      <c r="J271" s="238"/>
      <c r="K271" s="238"/>
      <c r="L271" s="238"/>
      <c r="M271" s="238"/>
      <c r="N271" s="238"/>
      <c r="O271" s="238"/>
      <c r="P271" s="238"/>
    </row>
    <row r="272" spans="1:16" x14ac:dyDescent="0.2">
      <c r="A272" s="238"/>
      <c r="B272" s="238"/>
      <c r="C272" s="238"/>
      <c r="D272" s="238"/>
      <c r="E272" s="238"/>
      <c r="F272" s="238"/>
      <c r="G272" s="238"/>
      <c r="H272" s="238"/>
      <c r="I272" s="238"/>
      <c r="J272" s="238"/>
      <c r="K272" s="238"/>
      <c r="L272" s="238"/>
      <c r="M272" s="238"/>
      <c r="N272" s="238"/>
      <c r="O272" s="238"/>
      <c r="P272" s="238"/>
    </row>
    <row r="273" spans="1:16" x14ac:dyDescent="0.2">
      <c r="A273" s="238"/>
      <c r="B273" s="238"/>
      <c r="C273" s="238"/>
      <c r="D273" s="238"/>
      <c r="E273" s="238"/>
      <c r="F273" s="238"/>
      <c r="G273" s="238"/>
      <c r="H273" s="238"/>
      <c r="I273" s="238"/>
      <c r="J273" s="238"/>
      <c r="K273" s="238"/>
      <c r="L273" s="238"/>
      <c r="M273" s="238"/>
      <c r="N273" s="238"/>
      <c r="O273" s="238"/>
      <c r="P273" s="238"/>
    </row>
    <row r="274" spans="1:16" x14ac:dyDescent="0.2">
      <c r="A274" s="238"/>
      <c r="B274" s="238"/>
      <c r="C274" s="238"/>
      <c r="D274" s="238"/>
      <c r="E274" s="238"/>
      <c r="F274" s="238"/>
      <c r="G274" s="238"/>
      <c r="H274" s="238"/>
      <c r="I274" s="238"/>
      <c r="J274" s="238"/>
      <c r="K274" s="238"/>
      <c r="L274" s="238"/>
      <c r="M274" s="238"/>
      <c r="N274" s="238"/>
      <c r="O274" s="238"/>
      <c r="P274" s="238"/>
    </row>
    <row r="275" spans="1:16" x14ac:dyDescent="0.2">
      <c r="A275" s="238"/>
      <c r="B275" s="238"/>
      <c r="C275" s="238"/>
      <c r="D275" s="238"/>
      <c r="E275" s="238"/>
      <c r="F275" s="238"/>
      <c r="G275" s="238"/>
      <c r="H275" s="238"/>
      <c r="I275" s="238"/>
      <c r="J275" s="238"/>
      <c r="K275" s="238"/>
      <c r="L275" s="238"/>
      <c r="M275" s="238"/>
      <c r="N275" s="238"/>
      <c r="O275" s="238"/>
      <c r="P275" s="238"/>
    </row>
    <row r="276" spans="1:16" x14ac:dyDescent="0.2">
      <c r="A276" s="238"/>
      <c r="B276" s="238"/>
      <c r="C276" s="238"/>
      <c r="D276" s="238"/>
      <c r="E276" s="238"/>
      <c r="F276" s="238"/>
      <c r="G276" s="238"/>
      <c r="H276" s="238"/>
      <c r="I276" s="238"/>
      <c r="J276" s="238"/>
      <c r="K276" s="238"/>
      <c r="L276" s="238"/>
      <c r="M276" s="238"/>
      <c r="N276" s="238"/>
      <c r="O276" s="238"/>
      <c r="P276" s="238"/>
    </row>
    <row r="277" spans="1:16" x14ac:dyDescent="0.2">
      <c r="A277" s="238"/>
      <c r="B277" s="238"/>
      <c r="C277" s="238"/>
      <c r="D277" s="238"/>
      <c r="E277" s="238"/>
      <c r="F277" s="238"/>
      <c r="G277" s="238"/>
      <c r="H277" s="238"/>
      <c r="I277" s="238"/>
      <c r="J277" s="238"/>
      <c r="K277" s="238"/>
      <c r="L277" s="238"/>
      <c r="M277" s="238"/>
      <c r="N277" s="238"/>
      <c r="O277" s="238"/>
      <c r="P277" s="238"/>
    </row>
    <row r="278" spans="1:16" x14ac:dyDescent="0.2">
      <c r="A278" s="238"/>
      <c r="B278" s="238"/>
      <c r="C278" s="238"/>
      <c r="D278" s="238"/>
      <c r="E278" s="238"/>
      <c r="F278" s="238"/>
      <c r="G278" s="238"/>
      <c r="H278" s="238"/>
      <c r="I278" s="238"/>
      <c r="J278" s="238"/>
      <c r="K278" s="238"/>
      <c r="L278" s="238"/>
      <c r="M278" s="238"/>
      <c r="N278" s="238"/>
      <c r="O278" s="238"/>
      <c r="P278" s="238"/>
    </row>
    <row r="279" spans="1:16" x14ac:dyDescent="0.2">
      <c r="A279" s="238"/>
      <c r="B279" s="238"/>
      <c r="C279" s="238"/>
      <c r="D279" s="238"/>
      <c r="E279" s="238"/>
      <c r="F279" s="238"/>
      <c r="G279" s="238"/>
      <c r="H279" s="238"/>
      <c r="I279" s="238"/>
      <c r="J279" s="238"/>
      <c r="K279" s="238"/>
      <c r="L279" s="238"/>
      <c r="M279" s="238"/>
      <c r="N279" s="238"/>
      <c r="O279" s="238"/>
      <c r="P279" s="238"/>
    </row>
    <row r="280" spans="1:16" x14ac:dyDescent="0.2">
      <c r="A280" s="238"/>
      <c r="B280" s="238"/>
      <c r="C280" s="238"/>
      <c r="D280" s="238"/>
      <c r="E280" s="238"/>
      <c r="F280" s="238"/>
      <c r="G280" s="238"/>
      <c r="H280" s="238"/>
      <c r="I280" s="238"/>
      <c r="J280" s="238"/>
      <c r="K280" s="238"/>
      <c r="L280" s="238"/>
      <c r="M280" s="238"/>
      <c r="N280" s="238"/>
      <c r="O280" s="238"/>
      <c r="P280" s="238"/>
    </row>
    <row r="281" spans="1:16" x14ac:dyDescent="0.2">
      <c r="A281" s="238"/>
      <c r="B281" s="238"/>
      <c r="C281" s="238"/>
      <c r="D281" s="238"/>
      <c r="E281" s="238"/>
      <c r="F281" s="238"/>
      <c r="G281" s="238"/>
      <c r="H281" s="238"/>
      <c r="I281" s="238"/>
      <c r="J281" s="238"/>
      <c r="K281" s="238"/>
      <c r="L281" s="238"/>
      <c r="M281" s="238"/>
      <c r="N281" s="238"/>
      <c r="O281" s="238"/>
      <c r="P281" s="238"/>
    </row>
    <row r="282" spans="1:16" x14ac:dyDescent="0.2">
      <c r="A282" s="238"/>
      <c r="B282" s="238"/>
      <c r="C282" s="238"/>
      <c r="D282" s="238"/>
      <c r="E282" s="238"/>
      <c r="F282" s="238"/>
      <c r="G282" s="238"/>
      <c r="H282" s="238"/>
      <c r="I282" s="238"/>
      <c r="J282" s="238"/>
      <c r="K282" s="238"/>
      <c r="L282" s="238"/>
      <c r="M282" s="238"/>
      <c r="N282" s="238"/>
      <c r="O282" s="238"/>
      <c r="P282" s="238"/>
    </row>
    <row r="283" spans="1:16" x14ac:dyDescent="0.2">
      <c r="A283" s="238"/>
      <c r="B283" s="238"/>
      <c r="C283" s="238"/>
      <c r="D283" s="238"/>
      <c r="E283" s="238"/>
      <c r="F283" s="238"/>
      <c r="G283" s="238"/>
      <c r="H283" s="238"/>
      <c r="I283" s="238"/>
      <c r="J283" s="238"/>
      <c r="K283" s="238"/>
      <c r="L283" s="238"/>
      <c r="M283" s="238"/>
      <c r="N283" s="238"/>
      <c r="O283" s="238"/>
      <c r="P283" s="238"/>
    </row>
    <row r="284" spans="1:16" x14ac:dyDescent="0.2">
      <c r="C284" s="238"/>
    </row>
  </sheetData>
  <hyperlinks>
    <hyperlink ref="B16" location="'Solgt mengde'!Utskriftsområde" display="'Solgt mengde'!Utskriftsområde" xr:uid="{00000000-0004-0000-0000-000000000000}"/>
    <hyperlink ref="B18" location="Feltoversikt!B1" display="Feltoversikt / Fields" xr:uid="{00000000-0004-0000-0000-000001000000}"/>
    <hyperlink ref="B20" location="'Reserver RK 1,2 og 3 '!A1" display="'Reserver RK 1,2 og 3 '!A1" xr:uid="{00000000-0004-0000-0000-000002000000}"/>
    <hyperlink ref="B32" location="'Funn RK 5F'!A1" display="'Funn RK 5F'!A1" xr:uid="{00000000-0004-0000-0000-000003000000}"/>
    <hyperlink ref="B34" location="'Funn RK 7F'!A1" display="'Funn RK 7F'!A1" xr:uid="{00000000-0004-0000-0000-000004000000}"/>
    <hyperlink ref="B36" location="'Funn i felt og funn'!A1" display="'Funn i felt og funn'!A1" xr:uid="{00000000-0004-0000-0000-000005000000}"/>
    <hyperlink ref="C43" r:id="rId1" xr:uid="{00000000-0004-0000-0000-000006000000}"/>
    <hyperlink ref="B38" location="Tilstedeværende!A1" display="Tilstedeværende!A1" xr:uid="{00000000-0004-0000-0000-000007000000}"/>
    <hyperlink ref="B11" location="'Totale ressurser  per område'!A1" display="'Totale ressurser  per område'!A1" xr:uid="{00000000-0004-0000-0000-000008000000}"/>
    <hyperlink ref="B13" location="'Totale ressurser pr res.kat'!A1" display="Totale utvinnbare petroleumsressurser" xr:uid="{00000000-0004-0000-0000-000009000000}"/>
    <hyperlink ref="B14" location="'Totale ressurser pr res.kat'!A1" display="Original Recoverable Petroleum Resources on the Norwegian Continental Shelf divided on resource categories" xr:uid="{00000000-0004-0000-0000-00000A000000}"/>
    <hyperlink ref="B30" location="'Funn RK 4F'!A1" display="'Funn RK 4F'!A1" xr:uid="{00000000-0004-0000-0000-00000B000000}"/>
    <hyperlink ref="B7" r:id="rId2" xr:uid="{00000000-0004-0000-0000-00000C000000}"/>
    <hyperlink ref="B27" location="'Reserver RK 3F - Funn'!A1" display="Reserver i funn der rettighetshaverne har besluttet utvinning  (Ressursklasse 3F)" xr:uid="{00000000-0004-0000-0000-00000D000000}"/>
    <hyperlink ref="B28" location="'Reserver RK 3F - Funn'!A1" display="Original recoverable and remaining reserves in discoveries  which the licensees have decided for production (Resource Class 3F) " xr:uid="{00000000-0004-0000-0000-00000E000000}"/>
    <hyperlink ref="B40" location="UNFC!A1" display="UNFC klassifisering" xr:uid="{00000000-0004-0000-0000-00000F000000}"/>
    <hyperlink ref="B41" location="UNFC!A1" display="United Nations Framework Classification for Resources" xr:uid="{00000000-0004-0000-0000-000010000000}"/>
    <hyperlink ref="B24" location="'Reserver RK 2F - Funn'!A1" display="Reserver RK 2F - Funn" xr:uid="{76E1056E-C889-4219-9E7B-F0E60B448760}"/>
    <hyperlink ref="B25" location="'Reserver RK 2F - Funn'!A1" display="Reserves in discoveries in RC 2F" xr:uid="{37E57643-0D76-419A-9540-C0859BAD960D}"/>
    <hyperlink ref="B8" r:id="rId3" xr:uid="{8F8C0975-29A3-41AE-8446-10007415EF39}"/>
    <hyperlink ref="B22" location="'Reserver RK 1 - Funn'!A1" display="'Reserver RK 1 - Funn'!A1" xr:uid="{50FE2181-7097-4A41-A1CE-CBF8C3A900AC}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4"/>
  <sheetViews>
    <sheetView workbookViewId="0">
      <selection sqref="A1:G1"/>
    </sheetView>
  </sheetViews>
  <sheetFormatPr baseColWidth="10" defaultColWidth="11.42578125" defaultRowHeight="12.75" x14ac:dyDescent="0.2"/>
  <cols>
    <col min="1" max="1" width="29" style="16" customWidth="1"/>
    <col min="2" max="4" width="11.42578125" style="16"/>
    <col min="5" max="5" width="11.42578125" style="16" customWidth="1"/>
    <col min="6" max="7" width="11.42578125" style="16"/>
    <col min="8" max="9" width="11.5703125" style="16" customWidth="1"/>
    <col min="10" max="16384" width="11.42578125" style="16"/>
  </cols>
  <sheetData>
    <row r="1" spans="1:12" ht="48.75" customHeight="1" x14ac:dyDescent="0.2">
      <c r="A1" s="573" t="s">
        <v>408</v>
      </c>
      <c r="B1" s="573"/>
      <c r="C1" s="573"/>
      <c r="D1" s="573"/>
      <c r="E1" s="573"/>
      <c r="F1" s="573"/>
      <c r="G1" s="573"/>
    </row>
    <row r="2" spans="1:12" ht="13.5" thickBot="1" x14ac:dyDescent="0.25">
      <c r="A2" s="15"/>
    </row>
    <row r="3" spans="1:12" ht="39" x14ac:dyDescent="0.2">
      <c r="A3" s="207" t="s">
        <v>313</v>
      </c>
      <c r="B3" s="203" t="s">
        <v>138</v>
      </c>
      <c r="C3" s="203" t="s">
        <v>139</v>
      </c>
      <c r="D3" s="203" t="s">
        <v>145</v>
      </c>
      <c r="E3" s="203" t="s">
        <v>140</v>
      </c>
      <c r="F3" s="203" t="s">
        <v>302</v>
      </c>
      <c r="G3" s="273" t="s">
        <v>305</v>
      </c>
    </row>
    <row r="4" spans="1:12" s="68" customFormat="1" ht="24" x14ac:dyDescent="0.2">
      <c r="A4" s="208" t="s">
        <v>301</v>
      </c>
      <c r="B4" s="205" t="s">
        <v>141</v>
      </c>
      <c r="C4" s="205" t="s">
        <v>142</v>
      </c>
      <c r="D4" s="205" t="s">
        <v>143</v>
      </c>
      <c r="E4" s="205" t="s">
        <v>141</v>
      </c>
      <c r="F4" s="205" t="s">
        <v>141</v>
      </c>
      <c r="G4" s="206"/>
    </row>
    <row r="5" spans="1:12" ht="15" x14ac:dyDescent="0.25">
      <c r="A5" s="301" t="s">
        <v>676</v>
      </c>
      <c r="B5" s="335">
        <v>5.76</v>
      </c>
      <c r="C5" s="27">
        <v>14.41</v>
      </c>
      <c r="D5" s="27">
        <v>0.47</v>
      </c>
      <c r="E5" s="27">
        <v>0</v>
      </c>
      <c r="F5" s="36">
        <v>21.06</v>
      </c>
      <c r="G5" s="38">
        <v>1977</v>
      </c>
      <c r="I5" s="35"/>
      <c r="J5"/>
      <c r="K5" s="35"/>
      <c r="L5" s="35"/>
    </row>
    <row r="6" spans="1:12" ht="15" x14ac:dyDescent="0.25">
      <c r="A6" s="301" t="s">
        <v>600</v>
      </c>
      <c r="B6" s="335">
        <v>0.37</v>
      </c>
      <c r="C6" s="27">
        <v>0</v>
      </c>
      <c r="D6" s="27">
        <v>0</v>
      </c>
      <c r="E6" s="27">
        <v>0</v>
      </c>
      <c r="F6" s="36">
        <v>0.37</v>
      </c>
      <c r="G6" s="38">
        <v>2007</v>
      </c>
      <c r="I6" s="35"/>
      <c r="J6"/>
      <c r="K6" s="35"/>
      <c r="L6" s="35"/>
    </row>
    <row r="7" spans="1:12" ht="15" x14ac:dyDescent="0.25">
      <c r="A7" s="301" t="s">
        <v>677</v>
      </c>
      <c r="B7" s="335">
        <v>7.28</v>
      </c>
      <c r="C7" s="27">
        <v>0</v>
      </c>
      <c r="D7" s="27">
        <v>0</v>
      </c>
      <c r="E7" s="27">
        <v>0</v>
      </c>
      <c r="F7" s="36">
        <v>7.28</v>
      </c>
      <c r="G7" s="38">
        <v>2009</v>
      </c>
      <c r="I7" s="35"/>
      <c r="J7"/>
      <c r="K7" s="35"/>
      <c r="L7" s="35"/>
    </row>
    <row r="8" spans="1:12" ht="17.25" x14ac:dyDescent="0.25">
      <c r="A8" s="301" t="s">
        <v>598</v>
      </c>
      <c r="B8" s="335">
        <v>4.57</v>
      </c>
      <c r="C8" s="27">
        <v>1.22</v>
      </c>
      <c r="D8" s="27">
        <v>0.36</v>
      </c>
      <c r="E8" s="27">
        <v>0</v>
      </c>
      <c r="F8" s="36">
        <v>6.48</v>
      </c>
      <c r="G8" s="38">
        <v>2009</v>
      </c>
      <c r="I8" s="35"/>
      <c r="J8"/>
      <c r="K8" s="35"/>
      <c r="L8" s="35"/>
    </row>
    <row r="9" spans="1:12" ht="15" x14ac:dyDescent="0.25">
      <c r="A9" s="301" t="s">
        <v>601</v>
      </c>
      <c r="B9" s="335">
        <v>7.09</v>
      </c>
      <c r="C9" s="27">
        <v>0</v>
      </c>
      <c r="D9" s="27">
        <v>0</v>
      </c>
      <c r="E9" s="27">
        <v>0</v>
      </c>
      <c r="F9" s="36">
        <v>7.09</v>
      </c>
      <c r="G9" s="69">
        <v>1972</v>
      </c>
      <c r="I9" s="35"/>
      <c r="J9" s="444"/>
      <c r="K9" s="35"/>
      <c r="L9" s="35"/>
    </row>
    <row r="10" spans="1:12" ht="17.25" x14ac:dyDescent="0.25">
      <c r="A10" s="301" t="s">
        <v>681</v>
      </c>
      <c r="B10" s="335">
        <v>9.65</v>
      </c>
      <c r="C10" s="27">
        <v>10.99</v>
      </c>
      <c r="D10" s="27">
        <v>2.68</v>
      </c>
      <c r="E10" s="27">
        <v>0</v>
      </c>
      <c r="F10" s="36">
        <v>25.72</v>
      </c>
      <c r="G10" s="69">
        <v>2012</v>
      </c>
      <c r="I10" s="35"/>
      <c r="J10" s="444"/>
      <c r="K10" s="35"/>
      <c r="L10" s="35"/>
    </row>
    <row r="11" spans="1:12" ht="17.25" x14ac:dyDescent="0.25">
      <c r="A11" s="301" t="s">
        <v>692</v>
      </c>
      <c r="B11" s="335">
        <v>2.48</v>
      </c>
      <c r="C11" s="27">
        <v>0.26</v>
      </c>
      <c r="D11" s="27">
        <v>0</v>
      </c>
      <c r="E11" s="27">
        <v>0</v>
      </c>
      <c r="F11" s="36">
        <v>2.74</v>
      </c>
      <c r="G11" s="69">
        <v>2018</v>
      </c>
      <c r="I11" s="35"/>
      <c r="J11" s="444"/>
      <c r="K11" s="35"/>
      <c r="L11" s="35"/>
    </row>
    <row r="12" spans="1:12" ht="17.25" x14ac:dyDescent="0.25">
      <c r="A12" s="301" t="s">
        <v>682</v>
      </c>
      <c r="B12" s="335">
        <v>11.37</v>
      </c>
      <c r="C12" s="27">
        <v>1.56</v>
      </c>
      <c r="D12" s="27">
        <v>0.18</v>
      </c>
      <c r="E12" s="27">
        <v>0</v>
      </c>
      <c r="F12" s="36">
        <v>13.27</v>
      </c>
      <c r="G12" s="69">
        <v>1986</v>
      </c>
      <c r="I12" s="35"/>
      <c r="J12" s="444"/>
      <c r="K12" s="35"/>
      <c r="L12" s="35"/>
    </row>
    <row r="13" spans="1:12" ht="15" x14ac:dyDescent="0.25">
      <c r="A13" s="301" t="s">
        <v>359</v>
      </c>
      <c r="B13" s="335">
        <v>4.5999999999999996</v>
      </c>
      <c r="C13" s="27">
        <v>0.9</v>
      </c>
      <c r="D13" s="27">
        <v>0.1</v>
      </c>
      <c r="E13" s="27">
        <v>0</v>
      </c>
      <c r="F13" s="36">
        <v>5.69</v>
      </c>
      <c r="G13" s="69">
        <v>2016</v>
      </c>
      <c r="I13" s="35"/>
      <c r="J13" s="444"/>
      <c r="K13" s="35"/>
      <c r="L13" s="35"/>
    </row>
    <row r="14" spans="1:12" ht="15" x14ac:dyDescent="0.25">
      <c r="A14" s="301" t="s">
        <v>483</v>
      </c>
      <c r="B14" s="335">
        <v>3.54</v>
      </c>
      <c r="C14" s="27">
        <v>1.24</v>
      </c>
      <c r="D14" s="27">
        <v>0.14000000000000001</v>
      </c>
      <c r="E14" s="27">
        <v>0</v>
      </c>
      <c r="F14" s="36">
        <v>5.05</v>
      </c>
      <c r="G14" s="69">
        <v>1976</v>
      </c>
      <c r="I14" s="35"/>
      <c r="J14" s="444"/>
      <c r="K14" s="35"/>
      <c r="L14" s="35"/>
    </row>
    <row r="15" spans="1:12" ht="15" x14ac:dyDescent="0.25">
      <c r="A15" s="301" t="s">
        <v>461</v>
      </c>
      <c r="B15" s="335">
        <v>1.1100000000000001</v>
      </c>
      <c r="C15" s="27">
        <v>0.04</v>
      </c>
      <c r="D15" s="27">
        <v>0</v>
      </c>
      <c r="E15" s="27">
        <v>0</v>
      </c>
      <c r="F15" s="36">
        <v>1.1399999999999999</v>
      </c>
      <c r="G15" s="69">
        <v>1973</v>
      </c>
      <c r="I15" s="35"/>
      <c r="J15" s="444"/>
      <c r="K15" s="35"/>
      <c r="L15" s="35"/>
    </row>
    <row r="16" spans="1:12" ht="15" x14ac:dyDescent="0.25">
      <c r="A16" s="301" t="s">
        <v>357</v>
      </c>
      <c r="B16" s="335">
        <v>1.6</v>
      </c>
      <c r="C16" s="27">
        <v>0.05</v>
      </c>
      <c r="D16" s="27">
        <v>0</v>
      </c>
      <c r="E16" s="27">
        <v>0</v>
      </c>
      <c r="F16" s="36">
        <v>1.65</v>
      </c>
      <c r="G16" s="69">
        <v>2014</v>
      </c>
      <c r="I16" s="35"/>
      <c r="J16" s="444"/>
      <c r="K16" s="35"/>
      <c r="L16" s="35"/>
    </row>
    <row r="17" spans="1:12" ht="15" x14ac:dyDescent="0.25">
      <c r="A17" s="301" t="s">
        <v>489</v>
      </c>
      <c r="B17" s="335">
        <v>0.08</v>
      </c>
      <c r="C17" s="27">
        <v>0.28999999999999998</v>
      </c>
      <c r="D17" s="27">
        <v>0</v>
      </c>
      <c r="E17" s="27">
        <v>0</v>
      </c>
      <c r="F17" s="36">
        <v>0.37</v>
      </c>
      <c r="G17" s="69">
        <v>2013</v>
      </c>
      <c r="I17" s="35"/>
      <c r="J17" s="444"/>
      <c r="K17" s="35"/>
      <c r="L17" s="35"/>
    </row>
    <row r="18" spans="1:12" ht="15" x14ac:dyDescent="0.25">
      <c r="A18" s="301" t="s">
        <v>462</v>
      </c>
      <c r="B18" s="335">
        <v>0.91</v>
      </c>
      <c r="C18" s="27">
        <v>7.96</v>
      </c>
      <c r="D18" s="27">
        <v>0.91</v>
      </c>
      <c r="E18" s="27">
        <v>0</v>
      </c>
      <c r="F18" s="36">
        <v>10.59</v>
      </c>
      <c r="G18" s="69">
        <v>2009</v>
      </c>
      <c r="I18" s="35"/>
      <c r="J18" s="444"/>
      <c r="K18" s="35"/>
      <c r="L18" s="35"/>
    </row>
    <row r="19" spans="1:12" ht="17.25" x14ac:dyDescent="0.25">
      <c r="A19" s="301" t="s">
        <v>683</v>
      </c>
      <c r="B19" s="335">
        <v>14.83</v>
      </c>
      <c r="C19" s="27">
        <v>17.329999999999998</v>
      </c>
      <c r="D19" s="27">
        <v>2.14</v>
      </c>
      <c r="E19" s="27">
        <v>0</v>
      </c>
      <c r="F19" s="36">
        <v>36.229999999999997</v>
      </c>
      <c r="G19" s="69">
        <v>2011</v>
      </c>
      <c r="I19" s="35"/>
      <c r="J19" s="444"/>
      <c r="K19" s="35"/>
      <c r="L19" s="35"/>
    </row>
    <row r="20" spans="1:12" ht="15" x14ac:dyDescent="0.25">
      <c r="A20" s="301" t="s">
        <v>358</v>
      </c>
      <c r="B20" s="335">
        <v>3.8</v>
      </c>
      <c r="C20" s="27">
        <v>1.28</v>
      </c>
      <c r="D20" s="27">
        <v>0.38</v>
      </c>
      <c r="E20" s="27">
        <v>0</v>
      </c>
      <c r="F20" s="36">
        <v>5.81</v>
      </c>
      <c r="G20" s="69">
        <v>2016</v>
      </c>
      <c r="I20" s="35"/>
      <c r="J20" s="444"/>
      <c r="K20" s="35"/>
      <c r="L20" s="35"/>
    </row>
    <row r="21" spans="1:12" ht="15" x14ac:dyDescent="0.25">
      <c r="A21" s="301" t="s">
        <v>310</v>
      </c>
      <c r="B21" s="335">
        <v>10.01</v>
      </c>
      <c r="C21" s="27">
        <v>0</v>
      </c>
      <c r="D21" s="27">
        <v>0</v>
      </c>
      <c r="E21" s="27">
        <v>0</v>
      </c>
      <c r="F21" s="36">
        <v>10.01</v>
      </c>
      <c r="G21" s="69">
        <v>2012</v>
      </c>
      <c r="I21" s="35"/>
      <c r="J21" s="444"/>
      <c r="K21" s="35"/>
      <c r="L21" s="35"/>
    </row>
    <row r="22" spans="1:12" ht="15" x14ac:dyDescent="0.25">
      <c r="A22" s="301" t="s">
        <v>515</v>
      </c>
      <c r="B22" s="335">
        <v>18</v>
      </c>
      <c r="C22" s="27">
        <v>9.1</v>
      </c>
      <c r="D22" s="27">
        <v>1.1100000000000001</v>
      </c>
      <c r="E22" s="27">
        <v>0</v>
      </c>
      <c r="F22" s="36">
        <v>29.21</v>
      </c>
      <c r="G22" s="69">
        <v>2009</v>
      </c>
      <c r="I22" s="35"/>
      <c r="J22" s="444"/>
      <c r="K22" s="35"/>
      <c r="L22" s="35"/>
    </row>
    <row r="23" spans="1:12" ht="15" x14ac:dyDescent="0.25">
      <c r="A23" s="301" t="s">
        <v>492</v>
      </c>
      <c r="B23" s="335">
        <v>0</v>
      </c>
      <c r="C23" s="27">
        <v>27.1</v>
      </c>
      <c r="D23" s="27">
        <v>0</v>
      </c>
      <c r="E23" s="27">
        <v>0</v>
      </c>
      <c r="F23" s="36">
        <v>27.1</v>
      </c>
      <c r="G23" s="69">
        <v>2005</v>
      </c>
      <c r="I23" s="35"/>
      <c r="J23" s="444"/>
      <c r="K23" s="35"/>
      <c r="L23" s="35"/>
    </row>
    <row r="24" spans="1:12" ht="17.25" x14ac:dyDescent="0.25">
      <c r="A24" s="301" t="s">
        <v>684</v>
      </c>
      <c r="B24" s="335">
        <v>5.48</v>
      </c>
      <c r="C24" s="27">
        <v>17.77</v>
      </c>
      <c r="D24" s="27">
        <v>4.5599999999999996</v>
      </c>
      <c r="E24" s="27">
        <v>0</v>
      </c>
      <c r="F24" s="36">
        <v>31.91</v>
      </c>
      <c r="G24" s="69">
        <v>1995</v>
      </c>
      <c r="I24" s="35"/>
      <c r="J24" s="443"/>
      <c r="K24" s="35"/>
      <c r="L24" s="35"/>
    </row>
    <row r="25" spans="1:12" ht="15" x14ac:dyDescent="0.25">
      <c r="A25" s="301" t="s">
        <v>494</v>
      </c>
      <c r="B25" s="335">
        <v>0</v>
      </c>
      <c r="C25" s="27">
        <v>26.23</v>
      </c>
      <c r="D25" s="27">
        <v>0</v>
      </c>
      <c r="E25" s="27">
        <v>0.92</v>
      </c>
      <c r="F25" s="36">
        <v>27.15</v>
      </c>
      <c r="G25" s="69">
        <v>2005</v>
      </c>
      <c r="I25" s="35"/>
      <c r="J25" s="444"/>
      <c r="K25" s="35"/>
      <c r="L25" s="35"/>
    </row>
    <row r="26" spans="1:12" ht="15" x14ac:dyDescent="0.25">
      <c r="A26" s="301" t="s">
        <v>517</v>
      </c>
      <c r="B26" s="335">
        <v>0.14000000000000001</v>
      </c>
      <c r="C26" s="27">
        <v>0.77</v>
      </c>
      <c r="D26" s="27">
        <v>0.17</v>
      </c>
      <c r="E26" s="27">
        <v>0</v>
      </c>
      <c r="F26" s="36">
        <v>1.24</v>
      </c>
      <c r="G26" s="69">
        <v>2009</v>
      </c>
      <c r="I26" s="35"/>
      <c r="J26" s="444"/>
      <c r="K26" s="35"/>
      <c r="L26" s="35"/>
    </row>
    <row r="27" spans="1:12" ht="15" x14ac:dyDescent="0.25">
      <c r="A27" s="301" t="s">
        <v>361</v>
      </c>
      <c r="B27" s="335">
        <v>0.4</v>
      </c>
      <c r="C27" s="27">
        <v>1.76</v>
      </c>
      <c r="D27" s="27">
        <v>0.39</v>
      </c>
      <c r="E27" s="27">
        <v>0</v>
      </c>
      <c r="F27" s="36">
        <v>2.89</v>
      </c>
      <c r="G27" s="69">
        <v>2010</v>
      </c>
      <c r="I27" s="35"/>
      <c r="J27" s="444"/>
      <c r="K27" s="35"/>
      <c r="L27" s="35"/>
    </row>
    <row r="28" spans="1:12" ht="17.25" x14ac:dyDescent="0.25">
      <c r="A28" s="301" t="s">
        <v>685</v>
      </c>
      <c r="B28" s="335">
        <v>0.6</v>
      </c>
      <c r="C28" s="27">
        <v>2.06</v>
      </c>
      <c r="D28" s="27">
        <v>0.45</v>
      </c>
      <c r="E28" s="27">
        <v>0</v>
      </c>
      <c r="F28" s="36">
        <v>3.51</v>
      </c>
      <c r="G28" s="69">
        <v>2008</v>
      </c>
      <c r="I28" s="35"/>
      <c r="J28" s="444"/>
      <c r="K28" s="35"/>
      <c r="L28" s="35"/>
    </row>
    <row r="29" spans="1:12" ht="15" x14ac:dyDescent="0.25">
      <c r="A29" s="301" t="s">
        <v>599</v>
      </c>
      <c r="B29" s="335">
        <v>0</v>
      </c>
      <c r="C29" s="27">
        <v>1.95</v>
      </c>
      <c r="D29" s="27">
        <v>0.11</v>
      </c>
      <c r="E29" s="27">
        <v>0</v>
      </c>
      <c r="F29" s="36">
        <v>2.15</v>
      </c>
      <c r="G29" s="69">
        <v>1999</v>
      </c>
      <c r="I29" s="35"/>
      <c r="J29" s="444"/>
      <c r="K29" s="35"/>
      <c r="L29" s="35"/>
    </row>
    <row r="30" spans="1:12" ht="15" x14ac:dyDescent="0.25">
      <c r="A30" s="301" t="s">
        <v>484</v>
      </c>
      <c r="B30" s="335">
        <v>2.0299999999999998</v>
      </c>
      <c r="C30" s="27">
        <v>0.34</v>
      </c>
      <c r="D30" s="27">
        <v>0.06</v>
      </c>
      <c r="E30" s="27">
        <v>0</v>
      </c>
      <c r="F30" s="36">
        <v>2.48</v>
      </c>
      <c r="G30" s="69">
        <v>1985</v>
      </c>
      <c r="I30" s="35"/>
      <c r="J30" s="444"/>
      <c r="K30" s="35"/>
      <c r="L30" s="35"/>
    </row>
    <row r="31" spans="1:12" ht="15" x14ac:dyDescent="0.25">
      <c r="A31" s="301" t="s">
        <v>678</v>
      </c>
      <c r="B31" s="335">
        <v>0.61</v>
      </c>
      <c r="C31" s="27">
        <v>6.13</v>
      </c>
      <c r="D31" s="27">
        <v>0.57999999999999996</v>
      </c>
      <c r="E31" s="27">
        <v>0</v>
      </c>
      <c r="F31" s="36">
        <v>7.85</v>
      </c>
      <c r="G31" s="69">
        <v>2010</v>
      </c>
      <c r="I31" s="35"/>
      <c r="J31" s="443"/>
      <c r="K31" s="35"/>
      <c r="L31" s="35"/>
    </row>
    <row r="32" spans="1:12" ht="15" x14ac:dyDescent="0.25">
      <c r="A32" s="301" t="s">
        <v>498</v>
      </c>
      <c r="B32" s="335">
        <v>0.44</v>
      </c>
      <c r="C32" s="27">
        <v>2.4500000000000002</v>
      </c>
      <c r="D32" s="27">
        <v>0.53</v>
      </c>
      <c r="E32" s="27">
        <v>0</v>
      </c>
      <c r="F32" s="36">
        <v>3.9</v>
      </c>
      <c r="G32" s="69">
        <v>2001</v>
      </c>
      <c r="I32" s="35"/>
      <c r="J32" s="444"/>
      <c r="K32" s="35"/>
      <c r="L32" s="35"/>
    </row>
    <row r="33" spans="1:12" ht="15" x14ac:dyDescent="0.25">
      <c r="A33" s="301" t="s">
        <v>604</v>
      </c>
      <c r="B33" s="335">
        <v>0.77</v>
      </c>
      <c r="C33" s="27">
        <v>1.2</v>
      </c>
      <c r="D33" s="27">
        <v>0.32</v>
      </c>
      <c r="E33" s="27">
        <v>0</v>
      </c>
      <c r="F33" s="36">
        <v>2.58</v>
      </c>
      <c r="G33" s="69">
        <v>2008</v>
      </c>
      <c r="I33" s="35"/>
      <c r="J33" s="444"/>
      <c r="K33" s="35"/>
      <c r="L33" s="35"/>
    </row>
    <row r="34" spans="1:12" ht="15" x14ac:dyDescent="0.25">
      <c r="A34" s="301" t="s">
        <v>308</v>
      </c>
      <c r="B34" s="335">
        <v>0.08</v>
      </c>
      <c r="C34" s="27">
        <v>1.38</v>
      </c>
      <c r="D34" s="27">
        <v>0.25</v>
      </c>
      <c r="E34" s="27">
        <v>0</v>
      </c>
      <c r="F34" s="36">
        <v>1.94</v>
      </c>
      <c r="G34" s="69">
        <v>2009</v>
      </c>
      <c r="I34" s="35"/>
      <c r="J34" s="444"/>
      <c r="K34" s="35"/>
      <c r="L34" s="35"/>
    </row>
    <row r="35" spans="1:12" ht="15" x14ac:dyDescent="0.25">
      <c r="A35" s="301" t="s">
        <v>519</v>
      </c>
      <c r="B35" s="335">
        <v>3.1</v>
      </c>
      <c r="C35" s="27">
        <v>0.93</v>
      </c>
      <c r="D35" s="27">
        <v>0.11</v>
      </c>
      <c r="E35" s="27">
        <v>0</v>
      </c>
      <c r="F35" s="36">
        <v>4.24</v>
      </c>
      <c r="G35" s="69">
        <v>2017</v>
      </c>
      <c r="I35" s="35"/>
      <c r="J35" s="444"/>
      <c r="K35" s="35"/>
      <c r="L35" s="35"/>
    </row>
    <row r="36" spans="1:12" ht="15" x14ac:dyDescent="0.25">
      <c r="A36" s="301" t="s">
        <v>502</v>
      </c>
      <c r="B36" s="335">
        <v>0</v>
      </c>
      <c r="C36" s="27">
        <v>24.74</v>
      </c>
      <c r="D36" s="27">
        <v>0</v>
      </c>
      <c r="E36" s="27">
        <v>0.49</v>
      </c>
      <c r="F36" s="36">
        <v>25.23</v>
      </c>
      <c r="G36" s="69">
        <v>2009</v>
      </c>
      <c r="I36" s="35"/>
      <c r="J36" s="444"/>
      <c r="K36" s="35"/>
      <c r="L36" s="35"/>
    </row>
    <row r="37" spans="1:12" ht="17.25" x14ac:dyDescent="0.25">
      <c r="A37" s="301" t="s">
        <v>686</v>
      </c>
      <c r="B37" s="335">
        <v>0</v>
      </c>
      <c r="C37" s="27">
        <v>11.01</v>
      </c>
      <c r="D37" s="27">
        <v>0.17</v>
      </c>
      <c r="E37" s="27">
        <v>0.39</v>
      </c>
      <c r="F37" s="36">
        <v>11.73</v>
      </c>
      <c r="G37" s="69">
        <v>1981</v>
      </c>
      <c r="I37" s="35"/>
      <c r="J37" s="444"/>
      <c r="K37" s="35"/>
      <c r="L37" s="35"/>
    </row>
    <row r="38" spans="1:12" ht="17.25" x14ac:dyDescent="0.25">
      <c r="A38" s="403" t="s">
        <v>687</v>
      </c>
      <c r="B38" s="336">
        <v>75.900000000000006</v>
      </c>
      <c r="C38" s="55">
        <v>3.76</v>
      </c>
      <c r="D38" s="55">
        <v>0</v>
      </c>
      <c r="E38" s="55">
        <v>0</v>
      </c>
      <c r="F38" s="56">
        <v>79.66</v>
      </c>
      <c r="G38" s="332">
        <v>2013</v>
      </c>
      <c r="I38" s="35"/>
      <c r="J38" s="444"/>
    </row>
    <row r="39" spans="1:12" ht="15.75" thickBot="1" x14ac:dyDescent="0.3">
      <c r="A39" s="57" t="s">
        <v>89</v>
      </c>
      <c r="B39" s="58">
        <f>SUM(B5:B38)</f>
        <v>196.6</v>
      </c>
      <c r="C39" s="59">
        <f>SUM(C5:C38)</f>
        <v>196.20999999999995</v>
      </c>
      <c r="D39" s="59">
        <f>SUM(D5:D38)</f>
        <v>16.170000000000002</v>
      </c>
      <c r="E39" s="59">
        <f>SUM(E5:E38)</f>
        <v>1.8000000000000003</v>
      </c>
      <c r="F39" s="438">
        <f>SUM(F5:F38)</f>
        <v>425.31999999999994</v>
      </c>
      <c r="G39" s="66"/>
      <c r="I39" s="35"/>
      <c r="J39" s="444"/>
    </row>
    <row r="40" spans="1:12" ht="15" x14ac:dyDescent="0.25">
      <c r="A40" s="46"/>
      <c r="B40" s="27"/>
      <c r="C40" s="27"/>
      <c r="D40" s="27"/>
      <c r="E40" s="27"/>
      <c r="F40" s="27"/>
      <c r="G40" s="46"/>
      <c r="J40" s="444"/>
    </row>
    <row r="41" spans="1:12" ht="15" x14ac:dyDescent="0.25">
      <c r="A41" s="422" t="s">
        <v>637</v>
      </c>
      <c r="B41" s="67"/>
      <c r="C41" s="67"/>
      <c r="D41" s="67"/>
      <c r="E41" s="67"/>
      <c r="F41" s="67"/>
      <c r="G41" s="67"/>
      <c r="J41" s="444"/>
    </row>
    <row r="42" spans="1:12" ht="15" x14ac:dyDescent="0.25">
      <c r="A42" s="70" t="s">
        <v>306</v>
      </c>
      <c r="B42" s="70"/>
      <c r="C42" s="70"/>
      <c r="D42" s="70"/>
      <c r="E42" s="15"/>
      <c r="F42" s="294"/>
      <c r="G42" s="67"/>
      <c r="J42" s="444"/>
    </row>
    <row r="43" spans="1:12" ht="15" x14ac:dyDescent="0.25">
      <c r="A43" s="70" t="s">
        <v>636</v>
      </c>
      <c r="B43" s="70"/>
      <c r="C43" s="70"/>
      <c r="D43" s="70"/>
      <c r="E43" s="15"/>
      <c r="F43" s="294"/>
      <c r="G43" s="67"/>
      <c r="J43" s="444"/>
    </row>
    <row r="44" spans="1:12" ht="15" x14ac:dyDescent="0.25">
      <c r="A44" s="48" t="s">
        <v>761</v>
      </c>
      <c r="B44" s="70"/>
      <c r="C44" s="70"/>
      <c r="D44" s="70"/>
      <c r="E44" s="15"/>
      <c r="F44" s="294"/>
      <c r="G44" s="67"/>
      <c r="J44" s="444"/>
    </row>
    <row r="45" spans="1:12" ht="15" x14ac:dyDescent="0.25">
      <c r="A45" s="48" t="s">
        <v>679</v>
      </c>
      <c r="B45" s="70"/>
      <c r="C45" s="70"/>
      <c r="D45" s="70"/>
      <c r="E45" s="15"/>
      <c r="F45" s="294"/>
      <c r="G45" s="67"/>
      <c r="J45" s="444"/>
    </row>
    <row r="46" spans="1:12" x14ac:dyDescent="0.2">
      <c r="A46" s="48" t="s">
        <v>765</v>
      </c>
      <c r="B46" s="48"/>
      <c r="C46" s="293"/>
      <c r="D46" s="423"/>
      <c r="E46" s="291"/>
      <c r="F46" s="292"/>
      <c r="G46" s="67"/>
    </row>
    <row r="47" spans="1:12" x14ac:dyDescent="0.2">
      <c r="A47" s="48" t="s">
        <v>766</v>
      </c>
      <c r="B47" s="48"/>
      <c r="C47" s="48"/>
      <c r="D47" s="48"/>
      <c r="E47" s="291"/>
      <c r="F47" s="292"/>
      <c r="G47" s="67"/>
    </row>
    <row r="48" spans="1:12" x14ac:dyDescent="0.2">
      <c r="A48" s="404" t="s">
        <v>379</v>
      </c>
      <c r="B48" s="404"/>
      <c r="C48" s="404"/>
      <c r="D48" s="48"/>
      <c r="E48" s="291"/>
      <c r="F48" s="292"/>
      <c r="G48" s="67"/>
    </row>
    <row r="49" spans="1:10" x14ac:dyDescent="0.2">
      <c r="A49" s="404" t="s">
        <v>380</v>
      </c>
      <c r="B49" s="404"/>
      <c r="C49" s="404"/>
      <c r="D49" s="48"/>
      <c r="E49" s="291"/>
      <c r="F49" s="292"/>
      <c r="G49" s="67"/>
    </row>
    <row r="50" spans="1:10" x14ac:dyDescent="0.2">
      <c r="A50" s="404" t="s">
        <v>381</v>
      </c>
      <c r="B50" s="404"/>
      <c r="C50" s="404"/>
      <c r="D50" s="48"/>
      <c r="E50" s="291"/>
      <c r="F50" s="292"/>
      <c r="G50" s="67"/>
    </row>
    <row r="51" spans="1:10" x14ac:dyDescent="0.2">
      <c r="A51" s="404" t="s">
        <v>486</v>
      </c>
      <c r="B51" s="404"/>
      <c r="C51" s="404"/>
      <c r="D51" s="48"/>
      <c r="E51" s="291"/>
      <c r="F51" s="292"/>
      <c r="G51" s="67"/>
    </row>
    <row r="52" spans="1:10" x14ac:dyDescent="0.2">
      <c r="A52" s="404" t="s">
        <v>674</v>
      </c>
      <c r="B52" s="404"/>
      <c r="C52" s="404"/>
      <c r="D52" s="48"/>
      <c r="E52" s="291"/>
      <c r="F52" s="292"/>
      <c r="G52" s="67"/>
    </row>
    <row r="53" spans="1:10" x14ac:dyDescent="0.2">
      <c r="A53" s="404" t="s">
        <v>654</v>
      </c>
      <c r="B53" s="404"/>
      <c r="C53" s="404"/>
      <c r="D53" s="48"/>
      <c r="E53" s="291"/>
      <c r="F53" s="292"/>
      <c r="G53" s="67"/>
    </row>
    <row r="54" spans="1:10" ht="15" x14ac:dyDescent="0.25">
      <c r="A54" s="404" t="s">
        <v>382</v>
      </c>
      <c r="B54" s="404"/>
      <c r="C54" s="404"/>
      <c r="D54" s="48"/>
      <c r="E54" s="291"/>
      <c r="F54" s="292"/>
      <c r="G54" s="67"/>
      <c r="I54" s="440"/>
      <c r="J54"/>
    </row>
    <row r="55" spans="1:10" ht="15" x14ac:dyDescent="0.25">
      <c r="A55" s="404" t="s">
        <v>383</v>
      </c>
      <c r="B55" s="404"/>
      <c r="C55" s="404"/>
      <c r="D55" s="48"/>
      <c r="E55" s="291"/>
      <c r="F55" s="292"/>
      <c r="G55" s="67"/>
      <c r="I55" s="441"/>
      <c r="J55" s="442"/>
    </row>
    <row r="56" spans="1:10" ht="15" x14ac:dyDescent="0.25">
      <c r="A56" s="404" t="s">
        <v>384</v>
      </c>
      <c r="B56" s="404"/>
      <c r="C56" s="404"/>
      <c r="D56" s="48"/>
      <c r="E56" s="291"/>
      <c r="F56" s="292"/>
      <c r="G56" s="67"/>
      <c r="I56" s="441"/>
      <c r="J56" s="442"/>
    </row>
    <row r="57" spans="1:10" ht="15" x14ac:dyDescent="0.25">
      <c r="A57" s="404" t="s">
        <v>385</v>
      </c>
      <c r="B57" s="404"/>
      <c r="C57" s="404"/>
      <c r="D57" s="48"/>
      <c r="E57" s="291"/>
      <c r="F57" s="291"/>
      <c r="I57" s="441"/>
      <c r="J57" s="442"/>
    </row>
    <row r="58" spans="1:10" ht="15" x14ac:dyDescent="0.25">
      <c r="A58" s="48" t="s">
        <v>680</v>
      </c>
      <c r="B58" s="48"/>
      <c r="C58" s="48"/>
      <c r="D58" s="48"/>
      <c r="E58" s="291"/>
      <c r="F58" s="291"/>
      <c r="H58" s="334"/>
      <c r="I58" s="441"/>
      <c r="J58" s="442"/>
    </row>
    <row r="59" spans="1:10" ht="15" x14ac:dyDescent="0.25">
      <c r="A59" s="48" t="s">
        <v>767</v>
      </c>
      <c r="B59" s="48"/>
      <c r="C59" s="48"/>
      <c r="D59" s="48"/>
      <c r="E59" s="291"/>
      <c r="F59" s="291"/>
      <c r="I59" s="441"/>
      <c r="J59" s="442"/>
    </row>
    <row r="60" spans="1:10" ht="15" x14ac:dyDescent="0.25">
      <c r="A60" s="48" t="s">
        <v>768</v>
      </c>
      <c r="B60" s="48"/>
      <c r="C60" s="48"/>
      <c r="D60" s="48"/>
      <c r="E60" s="291"/>
      <c r="F60" s="291"/>
      <c r="I60" s="441"/>
      <c r="J60" s="442"/>
    </row>
    <row r="61" spans="1:10" x14ac:dyDescent="0.2">
      <c r="A61" s="48" t="s">
        <v>769</v>
      </c>
      <c r="B61" s="48"/>
      <c r="C61" s="48"/>
      <c r="D61" s="48"/>
      <c r="E61" s="291"/>
      <c r="F61" s="291"/>
    </row>
    <row r="62" spans="1:10" x14ac:dyDescent="0.2">
      <c r="B62" s="48"/>
      <c r="C62" s="48"/>
      <c r="D62" s="48"/>
      <c r="E62" s="291"/>
      <c r="F62" s="291"/>
    </row>
    <row r="64" spans="1:10" x14ac:dyDescent="0.2">
      <c r="A64" s="274" t="s">
        <v>303</v>
      </c>
      <c r="B64" s="70"/>
      <c r="C64" s="70"/>
      <c r="D64" s="70"/>
      <c r="E64" s="70"/>
      <c r="F64" s="70"/>
      <c r="G64" s="70"/>
    </row>
    <row r="65" spans="1:7" ht="13.5" x14ac:dyDescent="0.2">
      <c r="A65" s="274" t="s">
        <v>304</v>
      </c>
      <c r="B65" s="274"/>
      <c r="C65" s="274"/>
      <c r="D65" s="274"/>
      <c r="E65" s="70"/>
      <c r="F65" s="70"/>
      <c r="G65" s="70"/>
    </row>
    <row r="66" spans="1:7" ht="12.75" customHeight="1" x14ac:dyDescent="0.2">
      <c r="A66" s="274" t="s">
        <v>644</v>
      </c>
      <c r="B66" s="274"/>
      <c r="C66" s="274"/>
      <c r="D66" s="274"/>
      <c r="E66" s="70"/>
      <c r="F66" s="70"/>
      <c r="G66" s="70"/>
    </row>
    <row r="67" spans="1:7" ht="12.75" customHeight="1" x14ac:dyDescent="0.2">
      <c r="A67" s="272" t="s">
        <v>764</v>
      </c>
      <c r="B67" s="274"/>
      <c r="C67" s="274"/>
      <c r="D67" s="274"/>
      <c r="E67" s="70"/>
      <c r="F67" s="70"/>
      <c r="G67" s="70"/>
    </row>
    <row r="68" spans="1:7" ht="12.75" customHeight="1" x14ac:dyDescent="0.2">
      <c r="A68" s="272" t="s">
        <v>689</v>
      </c>
      <c r="B68" s="274"/>
      <c r="C68" s="274"/>
      <c r="D68" s="274"/>
      <c r="E68" s="70"/>
      <c r="F68" s="70"/>
      <c r="G68" s="70"/>
    </row>
    <row r="69" spans="1:7" x14ac:dyDescent="0.2">
      <c r="A69" s="274" t="s">
        <v>770</v>
      </c>
      <c r="B69" s="274"/>
      <c r="C69" s="274"/>
      <c r="D69" s="274"/>
      <c r="E69" s="70"/>
      <c r="F69" s="70"/>
      <c r="G69" s="70"/>
    </row>
    <row r="70" spans="1:7" x14ac:dyDescent="0.2">
      <c r="A70" s="274" t="s">
        <v>771</v>
      </c>
      <c r="B70" s="274"/>
      <c r="C70" s="274"/>
      <c r="D70" s="274"/>
      <c r="E70" s="274"/>
      <c r="F70" s="274"/>
      <c r="G70" s="70"/>
    </row>
    <row r="71" spans="1:7" x14ac:dyDescent="0.2">
      <c r="A71" s="272" t="s">
        <v>386</v>
      </c>
      <c r="B71" s="272"/>
      <c r="C71" s="272"/>
      <c r="D71" s="274"/>
      <c r="E71" s="274"/>
      <c r="F71" s="70"/>
      <c r="G71" s="70"/>
    </row>
    <row r="72" spans="1:7" x14ac:dyDescent="0.2">
      <c r="A72" s="272" t="s">
        <v>387</v>
      </c>
      <c r="B72" s="272"/>
      <c r="C72" s="272"/>
      <c r="D72" s="274"/>
      <c r="E72" s="274"/>
      <c r="F72" s="70"/>
      <c r="G72" s="70"/>
    </row>
    <row r="73" spans="1:7" x14ac:dyDescent="0.2">
      <c r="A73" s="272" t="s">
        <v>388</v>
      </c>
      <c r="B73" s="272"/>
      <c r="C73" s="272"/>
      <c r="D73" s="274"/>
      <c r="E73" s="274"/>
      <c r="F73" s="70"/>
      <c r="G73" s="70"/>
    </row>
    <row r="74" spans="1:7" x14ac:dyDescent="0.2">
      <c r="A74" s="272" t="s">
        <v>389</v>
      </c>
      <c r="B74" s="272"/>
      <c r="C74" s="272"/>
      <c r="D74" s="274"/>
      <c r="E74" s="274"/>
      <c r="F74" s="70"/>
      <c r="G74" s="70"/>
    </row>
    <row r="75" spans="1:7" x14ac:dyDescent="0.2">
      <c r="A75" s="272" t="s">
        <v>675</v>
      </c>
      <c r="B75" s="272"/>
      <c r="C75" s="272"/>
      <c r="D75" s="274"/>
      <c r="E75" s="274"/>
      <c r="F75" s="70"/>
      <c r="G75" s="70"/>
    </row>
    <row r="76" spans="1:7" x14ac:dyDescent="0.2">
      <c r="A76" s="272" t="s">
        <v>655</v>
      </c>
      <c r="B76" s="272"/>
      <c r="C76" s="272"/>
      <c r="D76" s="274"/>
      <c r="E76" s="274"/>
      <c r="F76" s="70"/>
      <c r="G76" s="70"/>
    </row>
    <row r="77" spans="1:7" x14ac:dyDescent="0.2">
      <c r="A77" s="272" t="s">
        <v>390</v>
      </c>
      <c r="B77" s="272"/>
      <c r="C77" s="272"/>
      <c r="D77" s="274"/>
      <c r="E77" s="274"/>
      <c r="F77" s="70"/>
      <c r="G77" s="70"/>
    </row>
    <row r="78" spans="1:7" x14ac:dyDescent="0.2">
      <c r="A78" s="272" t="s">
        <v>391</v>
      </c>
      <c r="B78" s="272"/>
      <c r="C78" s="272"/>
      <c r="D78" s="274"/>
      <c r="E78" s="274"/>
      <c r="F78" s="70"/>
      <c r="G78" s="70"/>
    </row>
    <row r="79" spans="1:7" x14ac:dyDescent="0.2">
      <c r="A79" s="272" t="s">
        <v>392</v>
      </c>
      <c r="B79" s="272"/>
      <c r="C79" s="272"/>
      <c r="D79" s="274"/>
      <c r="E79" s="274"/>
      <c r="F79" s="70"/>
      <c r="G79" s="70"/>
    </row>
    <row r="80" spans="1:7" x14ac:dyDescent="0.2">
      <c r="A80" s="272" t="s">
        <v>393</v>
      </c>
      <c r="B80" s="272"/>
      <c r="C80" s="272"/>
      <c r="D80" s="274"/>
      <c r="E80" s="274"/>
      <c r="F80" s="70"/>
      <c r="G80" s="70"/>
    </row>
    <row r="81" spans="1:7" x14ac:dyDescent="0.2">
      <c r="A81" s="272" t="s">
        <v>688</v>
      </c>
      <c r="B81" s="272"/>
      <c r="C81" s="272"/>
      <c r="D81" s="274"/>
      <c r="E81" s="274"/>
      <c r="F81" s="70"/>
      <c r="G81" s="70"/>
    </row>
    <row r="82" spans="1:7" x14ac:dyDescent="0.2">
      <c r="A82" s="272" t="s">
        <v>772</v>
      </c>
      <c r="B82" s="272"/>
      <c r="C82" s="272"/>
      <c r="D82" s="274"/>
      <c r="E82" s="274"/>
      <c r="F82" s="70"/>
      <c r="G82" s="70"/>
    </row>
    <row r="83" spans="1:7" x14ac:dyDescent="0.2">
      <c r="A83" s="274" t="s">
        <v>773</v>
      </c>
    </row>
    <row r="84" spans="1:7" x14ac:dyDescent="0.2">
      <c r="A84" s="334" t="s">
        <v>774</v>
      </c>
    </row>
  </sheetData>
  <mergeCells count="1"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8"/>
  <sheetViews>
    <sheetView workbookViewId="0">
      <selection sqref="A1:E1"/>
    </sheetView>
  </sheetViews>
  <sheetFormatPr baseColWidth="10" defaultColWidth="11.42578125" defaultRowHeight="15" x14ac:dyDescent="0.25"/>
  <cols>
    <col min="1" max="1" width="27.140625" style="72" customWidth="1"/>
    <col min="2" max="10" width="11.42578125" style="16"/>
    <col min="11" max="11" width="26.5703125" style="16" bestFit="1" customWidth="1"/>
    <col min="12" max="16384" width="11.42578125" style="16"/>
  </cols>
  <sheetData>
    <row r="1" spans="1:17" ht="63.75" customHeight="1" x14ac:dyDescent="0.2">
      <c r="A1" s="573" t="s">
        <v>409</v>
      </c>
      <c r="B1" s="573"/>
      <c r="C1" s="573"/>
      <c r="D1" s="573"/>
      <c r="E1" s="573"/>
    </row>
    <row r="2" spans="1:17" ht="17.25" customHeight="1" x14ac:dyDescent="0.2">
      <c r="A2" s="269"/>
    </row>
    <row r="3" spans="1:17" ht="13.5" thickBot="1" x14ac:dyDescent="0.25">
      <c r="A3" s="71"/>
    </row>
    <row r="4" spans="1:17" ht="39" x14ac:dyDescent="0.2">
      <c r="A4" s="300" t="s">
        <v>312</v>
      </c>
      <c r="B4" s="203" t="s">
        <v>138</v>
      </c>
      <c r="C4" s="203" t="s">
        <v>139</v>
      </c>
      <c r="D4" s="203" t="s">
        <v>145</v>
      </c>
      <c r="E4" s="203" t="s">
        <v>140</v>
      </c>
      <c r="F4" s="203" t="s">
        <v>302</v>
      </c>
      <c r="G4" s="273" t="s">
        <v>305</v>
      </c>
    </row>
    <row r="5" spans="1:17" s="68" customFormat="1" ht="24" x14ac:dyDescent="0.2">
      <c r="A5" s="73"/>
      <c r="B5" s="205" t="s">
        <v>141</v>
      </c>
      <c r="C5" s="205" t="s">
        <v>142</v>
      </c>
      <c r="D5" s="205" t="s">
        <v>143</v>
      </c>
      <c r="E5" s="205" t="s">
        <v>141</v>
      </c>
      <c r="F5" s="205" t="s">
        <v>141</v>
      </c>
      <c r="G5" s="206"/>
    </row>
    <row r="6" spans="1:17" x14ac:dyDescent="0.25">
      <c r="A6" s="301" t="s">
        <v>488</v>
      </c>
      <c r="B6" s="26">
        <v>2.5499999999999998</v>
      </c>
      <c r="C6" s="27">
        <v>1.0900000000000001</v>
      </c>
      <c r="D6" s="27">
        <v>0</v>
      </c>
      <c r="E6" s="27">
        <v>0</v>
      </c>
      <c r="F6" s="36">
        <v>3.64</v>
      </c>
      <c r="G6" s="74">
        <v>1987</v>
      </c>
      <c r="I6" s="333"/>
      <c r="Q6" s="446"/>
    </row>
    <row r="7" spans="1:17" x14ac:dyDescent="0.25">
      <c r="A7" s="301" t="s">
        <v>513</v>
      </c>
      <c r="B7" s="26">
        <v>0.9</v>
      </c>
      <c r="C7" s="27">
        <v>3.95</v>
      </c>
      <c r="D7" s="27">
        <v>0.48</v>
      </c>
      <c r="E7" s="27">
        <v>0</v>
      </c>
      <c r="F7" s="36">
        <v>5.76</v>
      </c>
      <c r="G7" s="74">
        <v>1985</v>
      </c>
      <c r="I7" s="333"/>
      <c r="Q7" s="446"/>
    </row>
    <row r="8" spans="1:17" x14ac:dyDescent="0.25">
      <c r="A8" s="301" t="s">
        <v>602</v>
      </c>
      <c r="B8" s="26">
        <v>4.0999999999999996</v>
      </c>
      <c r="C8" s="27">
        <v>0.21</v>
      </c>
      <c r="D8" s="27">
        <v>0</v>
      </c>
      <c r="E8" s="27">
        <v>0</v>
      </c>
      <c r="F8" s="36">
        <v>4.3099999999999996</v>
      </c>
      <c r="G8" s="74">
        <v>2019</v>
      </c>
      <c r="I8" s="333"/>
      <c r="Q8" s="446"/>
    </row>
    <row r="9" spans="1:17" x14ac:dyDescent="0.25">
      <c r="A9" s="301" t="s">
        <v>605</v>
      </c>
      <c r="B9" s="264">
        <v>0.67</v>
      </c>
      <c r="C9" s="270">
        <v>0.04</v>
      </c>
      <c r="D9" s="270">
        <v>0</v>
      </c>
      <c r="E9" s="270">
        <v>0</v>
      </c>
      <c r="F9" s="36">
        <v>0.71</v>
      </c>
      <c r="G9" s="74">
        <v>2019</v>
      </c>
      <c r="I9" s="333"/>
      <c r="Q9" s="446"/>
    </row>
    <row r="10" spans="1:17" x14ac:dyDescent="0.25">
      <c r="A10" s="301" t="s">
        <v>490</v>
      </c>
      <c r="B10" s="264">
        <v>0.44</v>
      </c>
      <c r="C10" s="270">
        <v>5.49</v>
      </c>
      <c r="D10" s="270">
        <v>0</v>
      </c>
      <c r="E10" s="270">
        <v>0</v>
      </c>
      <c r="F10" s="36">
        <v>5.94</v>
      </c>
      <c r="G10" s="74">
        <v>2009</v>
      </c>
      <c r="I10" s="333"/>
      <c r="Q10" s="446"/>
    </row>
    <row r="11" spans="1:17" ht="17.25" x14ac:dyDescent="0.25">
      <c r="A11" s="301" t="s">
        <v>695</v>
      </c>
      <c r="B11" s="264">
        <v>0.49</v>
      </c>
      <c r="C11" s="270">
        <v>1.84</v>
      </c>
      <c r="D11" s="270">
        <v>0.01</v>
      </c>
      <c r="E11" s="270">
        <v>0</v>
      </c>
      <c r="F11" s="36">
        <v>2.34</v>
      </c>
      <c r="G11" s="74">
        <v>2014</v>
      </c>
      <c r="I11" s="333"/>
      <c r="Q11" s="446"/>
    </row>
    <row r="12" spans="1:17" ht="17.25" x14ac:dyDescent="0.25">
      <c r="A12" s="301" t="s">
        <v>580</v>
      </c>
      <c r="B12" s="264">
        <v>1.1299999999999999</v>
      </c>
      <c r="C12" s="270">
        <v>3.31</v>
      </c>
      <c r="D12" s="270">
        <v>0</v>
      </c>
      <c r="E12" s="270">
        <v>0</v>
      </c>
      <c r="F12" s="36">
        <v>4.43</v>
      </c>
      <c r="G12" s="74">
        <v>1996</v>
      </c>
      <c r="I12" s="333"/>
      <c r="Q12" s="446"/>
    </row>
    <row r="13" spans="1:17" x14ac:dyDescent="0.25">
      <c r="A13" s="301" t="s">
        <v>491</v>
      </c>
      <c r="B13" s="264">
        <v>0.5</v>
      </c>
      <c r="C13" s="270">
        <v>4.88</v>
      </c>
      <c r="D13" s="270">
        <v>0.43</v>
      </c>
      <c r="E13" s="270">
        <v>0</v>
      </c>
      <c r="F13" s="36">
        <v>6.2</v>
      </c>
      <c r="G13" s="74">
        <v>2008</v>
      </c>
      <c r="I13" s="333"/>
      <c r="Q13" s="446"/>
    </row>
    <row r="14" spans="1:17" x14ac:dyDescent="0.25">
      <c r="A14" s="301" t="s">
        <v>691</v>
      </c>
      <c r="B14" s="264">
        <v>0.4</v>
      </c>
      <c r="C14" s="270">
        <v>2.09</v>
      </c>
      <c r="D14" s="270">
        <v>0.48</v>
      </c>
      <c r="E14" s="270">
        <v>0</v>
      </c>
      <c r="F14" s="36">
        <v>3.39</v>
      </c>
      <c r="G14" s="74">
        <v>1988</v>
      </c>
      <c r="I14" s="333"/>
      <c r="Q14" s="446"/>
    </row>
    <row r="15" spans="1:17" x14ac:dyDescent="0.25">
      <c r="A15" s="301" t="s">
        <v>493</v>
      </c>
      <c r="B15" s="26">
        <v>0.88</v>
      </c>
      <c r="C15" s="27">
        <v>1.03</v>
      </c>
      <c r="D15" s="27">
        <v>0.23</v>
      </c>
      <c r="E15" s="27">
        <v>0</v>
      </c>
      <c r="F15" s="36">
        <v>2.34</v>
      </c>
      <c r="G15" s="74">
        <v>1999</v>
      </c>
      <c r="I15" s="333"/>
      <c r="Q15" s="446"/>
    </row>
    <row r="16" spans="1:17" x14ac:dyDescent="0.25">
      <c r="A16" s="301" t="s">
        <v>495</v>
      </c>
      <c r="B16" s="26">
        <v>1.24</v>
      </c>
      <c r="C16" s="27">
        <v>5.28</v>
      </c>
      <c r="D16" s="27">
        <v>0.73</v>
      </c>
      <c r="E16" s="27">
        <v>0</v>
      </c>
      <c r="F16" s="36">
        <v>7.9</v>
      </c>
      <c r="G16" s="74">
        <v>2008</v>
      </c>
      <c r="I16" s="333"/>
      <c r="Q16" s="446"/>
    </row>
    <row r="17" spans="1:17" ht="17.25" x14ac:dyDescent="0.25">
      <c r="A17" s="301" t="s">
        <v>696</v>
      </c>
      <c r="B17" s="26">
        <v>0.41</v>
      </c>
      <c r="C17" s="27">
        <v>2.09</v>
      </c>
      <c r="D17" s="27">
        <v>0.68</v>
      </c>
      <c r="E17" s="27">
        <v>0</v>
      </c>
      <c r="F17" s="36">
        <v>3.78</v>
      </c>
      <c r="G17" s="74">
        <v>2016</v>
      </c>
      <c r="I17" s="333"/>
      <c r="Q17" s="446"/>
    </row>
    <row r="18" spans="1:17" ht="17.25" x14ac:dyDescent="0.25">
      <c r="A18" s="301" t="s">
        <v>624</v>
      </c>
      <c r="B18" s="26">
        <v>1.72</v>
      </c>
      <c r="C18" s="27">
        <v>6.51</v>
      </c>
      <c r="D18" s="27">
        <v>0</v>
      </c>
      <c r="E18" s="27">
        <v>0</v>
      </c>
      <c r="F18" s="36">
        <v>8.2200000000000006</v>
      </c>
      <c r="G18" s="74">
        <v>2018</v>
      </c>
      <c r="I18" s="333"/>
      <c r="Q18" s="446"/>
    </row>
    <row r="19" spans="1:17" x14ac:dyDescent="0.25">
      <c r="A19" s="301" t="s">
        <v>497</v>
      </c>
      <c r="B19" s="26">
        <v>0.54</v>
      </c>
      <c r="C19" s="27">
        <v>0.25</v>
      </c>
      <c r="D19" s="27">
        <v>0.05</v>
      </c>
      <c r="E19" s="27">
        <v>0</v>
      </c>
      <c r="F19" s="36">
        <v>0.87</v>
      </c>
      <c r="G19" s="74">
        <v>1991</v>
      </c>
      <c r="I19" s="333"/>
      <c r="Q19" s="446"/>
    </row>
    <row r="20" spans="1:17" x14ac:dyDescent="0.25">
      <c r="A20" s="301" t="s">
        <v>611</v>
      </c>
      <c r="B20" s="26">
        <v>0.23</v>
      </c>
      <c r="C20" s="27">
        <v>8.6300000000000008</v>
      </c>
      <c r="D20" s="27">
        <v>0.74</v>
      </c>
      <c r="E20" s="27">
        <v>0</v>
      </c>
      <c r="F20" s="36">
        <v>10.27</v>
      </c>
      <c r="G20" s="74">
        <v>2019</v>
      </c>
      <c r="I20" s="333"/>
      <c r="Q20" s="446"/>
    </row>
    <row r="21" spans="1:17" x14ac:dyDescent="0.25">
      <c r="A21" s="301" t="s">
        <v>499</v>
      </c>
      <c r="B21" s="26">
        <v>0.06</v>
      </c>
      <c r="C21" s="27">
        <v>1.2</v>
      </c>
      <c r="D21" s="27">
        <v>0.13</v>
      </c>
      <c r="E21" s="27">
        <v>0</v>
      </c>
      <c r="F21" s="36">
        <v>1.51</v>
      </c>
      <c r="G21" s="74">
        <v>2009</v>
      </c>
      <c r="I21" s="333"/>
      <c r="Q21" s="446"/>
    </row>
    <row r="22" spans="1:17" x14ac:dyDescent="0.25">
      <c r="A22" s="301" t="s">
        <v>613</v>
      </c>
      <c r="B22" s="26">
        <v>1.5</v>
      </c>
      <c r="C22" s="27">
        <v>1.1599999999999999</v>
      </c>
      <c r="D22" s="27">
        <v>0.13</v>
      </c>
      <c r="E22" s="27">
        <v>0</v>
      </c>
      <c r="F22" s="36">
        <v>2.9</v>
      </c>
      <c r="G22" s="74">
        <v>2019</v>
      </c>
      <c r="I22" s="333"/>
      <c r="Q22" s="446"/>
    </row>
    <row r="23" spans="1:17" x14ac:dyDescent="0.25">
      <c r="A23" s="301" t="s">
        <v>485</v>
      </c>
      <c r="B23" s="26">
        <v>0.81</v>
      </c>
      <c r="C23" s="27">
        <v>0.04</v>
      </c>
      <c r="D23" s="27">
        <v>0</v>
      </c>
      <c r="E23" s="27">
        <v>0</v>
      </c>
      <c r="F23" s="36">
        <v>0.84</v>
      </c>
      <c r="G23" s="74">
        <v>2001</v>
      </c>
      <c r="H23" s="42"/>
      <c r="I23" s="333"/>
      <c r="Q23" s="446"/>
    </row>
    <row r="24" spans="1:17" x14ac:dyDescent="0.25">
      <c r="A24" s="301" t="s">
        <v>500</v>
      </c>
      <c r="B24" s="26">
        <v>0</v>
      </c>
      <c r="C24" s="27">
        <v>1.05</v>
      </c>
      <c r="D24" s="27">
        <v>0</v>
      </c>
      <c r="E24" s="27">
        <v>0</v>
      </c>
      <c r="F24" s="36">
        <v>1.05</v>
      </c>
      <c r="G24" s="74">
        <v>2017</v>
      </c>
      <c r="H24" s="42"/>
      <c r="I24" s="333"/>
      <c r="Q24" s="446"/>
    </row>
    <row r="25" spans="1:17" x14ac:dyDescent="0.25">
      <c r="A25" s="301" t="s">
        <v>501</v>
      </c>
      <c r="B25" s="26">
        <v>1.45</v>
      </c>
      <c r="C25" s="27">
        <v>5.16</v>
      </c>
      <c r="D25" s="27">
        <v>0.57999999999999996</v>
      </c>
      <c r="E25" s="27">
        <v>0</v>
      </c>
      <c r="F25" s="36">
        <v>7.7</v>
      </c>
      <c r="G25" s="74">
        <v>2011</v>
      </c>
      <c r="H25" s="42"/>
      <c r="I25" s="333"/>
      <c r="Q25" s="446"/>
    </row>
    <row r="26" spans="1:17" ht="17.25" x14ac:dyDescent="0.25">
      <c r="A26" s="301" t="s">
        <v>625</v>
      </c>
      <c r="B26" s="26">
        <v>5.14</v>
      </c>
      <c r="C26" s="27">
        <v>1.9</v>
      </c>
      <c r="D26" s="27">
        <v>0</v>
      </c>
      <c r="E26" s="27">
        <v>0</v>
      </c>
      <c r="F26" s="36">
        <v>7.04</v>
      </c>
      <c r="G26" s="74">
        <v>2013</v>
      </c>
      <c r="H26" s="42"/>
      <c r="I26" s="333"/>
      <c r="Q26" s="446"/>
    </row>
    <row r="27" spans="1:17" x14ac:dyDescent="0.25">
      <c r="A27" s="301" t="s">
        <v>503</v>
      </c>
      <c r="B27" s="26">
        <v>0</v>
      </c>
      <c r="C27" s="27">
        <v>2.1</v>
      </c>
      <c r="D27" s="27">
        <v>7.0000000000000007E-2</v>
      </c>
      <c r="E27" s="27">
        <v>0.19</v>
      </c>
      <c r="F27" s="36">
        <v>2.42</v>
      </c>
      <c r="G27" s="74">
        <v>1986</v>
      </c>
      <c r="H27" s="42"/>
      <c r="I27" s="333"/>
      <c r="Q27" s="446"/>
    </row>
    <row r="28" spans="1:17" x14ac:dyDescent="0.25">
      <c r="A28" s="301" t="s">
        <v>309</v>
      </c>
      <c r="B28" s="26">
        <v>0</v>
      </c>
      <c r="C28" s="27">
        <v>3.69</v>
      </c>
      <c r="D28" s="27">
        <v>0</v>
      </c>
      <c r="E28" s="27">
        <v>0.09</v>
      </c>
      <c r="F28" s="36">
        <v>3.79</v>
      </c>
      <c r="G28" s="74">
        <v>1987</v>
      </c>
      <c r="H28" s="42"/>
      <c r="I28" s="333"/>
      <c r="Q28" s="446"/>
    </row>
    <row r="29" spans="1:17" x14ac:dyDescent="0.25">
      <c r="A29" s="301" t="s">
        <v>504</v>
      </c>
      <c r="B29" s="26">
        <v>0</v>
      </c>
      <c r="C29" s="27">
        <v>2.27</v>
      </c>
      <c r="D29" s="27">
        <v>0</v>
      </c>
      <c r="E29" s="27">
        <v>0.11</v>
      </c>
      <c r="F29" s="36">
        <v>2.38</v>
      </c>
      <c r="G29" s="74">
        <v>2013</v>
      </c>
      <c r="H29" s="42"/>
      <c r="I29" s="333"/>
      <c r="Q29" s="446"/>
    </row>
    <row r="30" spans="1:17" ht="17.25" x14ac:dyDescent="0.25">
      <c r="A30" s="445" t="s">
        <v>697</v>
      </c>
      <c r="B30" s="26">
        <v>16</v>
      </c>
      <c r="C30" s="27">
        <v>1</v>
      </c>
      <c r="D30" s="27">
        <v>0</v>
      </c>
      <c r="E30" s="27">
        <v>0</v>
      </c>
      <c r="F30" s="36">
        <v>17</v>
      </c>
      <c r="G30" s="74">
        <v>2014</v>
      </c>
      <c r="H30" s="42"/>
      <c r="I30" s="333"/>
      <c r="Q30" s="446"/>
    </row>
    <row r="31" spans="1:17" x14ac:dyDescent="0.25">
      <c r="A31" s="301" t="s">
        <v>505</v>
      </c>
      <c r="B31" s="26">
        <v>0</v>
      </c>
      <c r="C31" s="27">
        <v>2.1</v>
      </c>
      <c r="D31" s="27">
        <v>0</v>
      </c>
      <c r="E31" s="27">
        <v>0.18</v>
      </c>
      <c r="F31" s="36">
        <v>2.2799999999999998</v>
      </c>
      <c r="G31" s="74">
        <v>2014</v>
      </c>
      <c r="H31" s="42"/>
      <c r="I31" s="333"/>
      <c r="Q31" s="446"/>
    </row>
    <row r="32" spans="1:17" x14ac:dyDescent="0.25">
      <c r="A32" s="301" t="s">
        <v>522</v>
      </c>
      <c r="B32" s="26">
        <v>2.68</v>
      </c>
      <c r="C32" s="27">
        <v>0</v>
      </c>
      <c r="D32" s="27">
        <v>0</v>
      </c>
      <c r="E32" s="27">
        <v>0</v>
      </c>
      <c r="F32" s="36">
        <v>2.68</v>
      </c>
      <c r="G32" s="74">
        <v>2018</v>
      </c>
      <c r="H32" s="42"/>
      <c r="I32" s="333"/>
      <c r="Q32" s="446"/>
    </row>
    <row r="33" spans="1:17" ht="15.75" thickBot="1" x14ac:dyDescent="0.3">
      <c r="A33" s="301" t="s">
        <v>506</v>
      </c>
      <c r="B33" s="26">
        <v>3.51</v>
      </c>
      <c r="C33" s="27">
        <v>0</v>
      </c>
      <c r="D33" s="27">
        <v>0</v>
      </c>
      <c r="E33" s="27">
        <v>0</v>
      </c>
      <c r="F33" s="36">
        <v>3.51</v>
      </c>
      <c r="G33" s="74">
        <v>2013</v>
      </c>
      <c r="H33" s="42"/>
      <c r="I33" s="333"/>
      <c r="Q33" s="446"/>
    </row>
    <row r="34" spans="1:17" s="75" customFormat="1" ht="12.75" thickBot="1" x14ac:dyDescent="0.25">
      <c r="A34" s="447" t="s">
        <v>89</v>
      </c>
      <c r="B34" s="451">
        <f>SUM(B6:B33)</f>
        <v>47.349999999999994</v>
      </c>
      <c r="C34" s="448">
        <f>SUM(C6:C33)</f>
        <v>68.359999999999985</v>
      </c>
      <c r="D34" s="448">
        <f>SUM(D6:D33)</f>
        <v>4.74</v>
      </c>
      <c r="E34" s="448">
        <f>SUM(E6:E33)</f>
        <v>0.57000000000000006</v>
      </c>
      <c r="F34" s="449">
        <f>SUM(F6:F33)</f>
        <v>125.20000000000003</v>
      </c>
      <c r="G34" s="450"/>
      <c r="I34" s="330"/>
    </row>
    <row r="35" spans="1:17" s="75" customFormat="1" ht="12" x14ac:dyDescent="0.2">
      <c r="A35" s="76"/>
      <c r="B35" s="298"/>
      <c r="C35" s="298"/>
      <c r="D35" s="298"/>
      <c r="E35" s="298"/>
      <c r="F35" s="298"/>
      <c r="G35" s="298"/>
    </row>
    <row r="36" spans="1:17" ht="15" customHeight="1" x14ac:dyDescent="0.2">
      <c r="A36" s="299" t="s">
        <v>656</v>
      </c>
      <c r="B36" s="48"/>
      <c r="C36" s="48"/>
      <c r="D36" s="48"/>
      <c r="E36" s="48"/>
      <c r="F36" s="48"/>
      <c r="G36" s="48"/>
    </row>
    <row r="37" spans="1:17" x14ac:dyDescent="0.25">
      <c r="A37" s="48" t="s">
        <v>306</v>
      </c>
      <c r="B37" s="48"/>
      <c r="C37" s="48"/>
      <c r="D37" s="48"/>
      <c r="E37" s="29"/>
      <c r="F37" s="48"/>
      <c r="G37" s="48"/>
    </row>
    <row r="38" spans="1:17" x14ac:dyDescent="0.25">
      <c r="A38" s="48" t="s">
        <v>636</v>
      </c>
      <c r="B38" s="48"/>
      <c r="C38" s="48"/>
      <c r="D38" s="48"/>
      <c r="E38" s="29"/>
      <c r="F38" s="48"/>
      <c r="G38" s="48"/>
    </row>
    <row r="39" spans="1:17" x14ac:dyDescent="0.25">
      <c r="A39" s="48" t="s">
        <v>693</v>
      </c>
      <c r="B39" s="48"/>
      <c r="C39" s="48"/>
      <c r="D39" s="48"/>
      <c r="E39" s="29"/>
      <c r="F39" s="48"/>
      <c r="G39" s="48"/>
    </row>
    <row r="40" spans="1:17" x14ac:dyDescent="0.25">
      <c r="A40" s="48" t="s">
        <v>776</v>
      </c>
      <c r="B40" s="48"/>
      <c r="C40" s="48"/>
      <c r="D40" s="301"/>
      <c r="E40" s="29"/>
      <c r="F40" s="48"/>
      <c r="G40" s="48"/>
    </row>
    <row r="41" spans="1:17" x14ac:dyDescent="0.25">
      <c r="A41" s="48" t="s">
        <v>623</v>
      </c>
      <c r="B41" s="48"/>
      <c r="C41" s="48"/>
      <c r="D41" s="48"/>
      <c r="E41" s="29"/>
      <c r="F41" s="48"/>
      <c r="G41" s="48"/>
      <c r="J41" s="441"/>
      <c r="K41" s="443"/>
      <c r="L41" s="464"/>
      <c r="M41" s="446"/>
      <c r="N41" s="446"/>
      <c r="O41" s="446"/>
      <c r="P41" s="446"/>
    </row>
    <row r="42" spans="1:17" x14ac:dyDescent="0.25">
      <c r="A42" s="48" t="s">
        <v>731</v>
      </c>
      <c r="B42" s="48"/>
      <c r="C42" s="48"/>
      <c r="D42" s="48"/>
      <c r="E42" s="29"/>
      <c r="F42" s="29"/>
      <c r="G42" s="29"/>
    </row>
    <row r="43" spans="1:17" x14ac:dyDescent="0.25">
      <c r="A43" s="48" t="s">
        <v>626</v>
      </c>
      <c r="B43" s="48"/>
      <c r="C43" s="48"/>
      <c r="D43" s="48"/>
      <c r="E43" s="29"/>
      <c r="F43" s="29"/>
      <c r="G43" s="29"/>
    </row>
    <row r="44" spans="1:17" x14ac:dyDescent="0.25">
      <c r="A44" s="48" t="s">
        <v>763</v>
      </c>
      <c r="B44" s="48"/>
      <c r="C44" s="48"/>
      <c r="D44" s="48"/>
      <c r="E44" s="29"/>
      <c r="F44" s="29"/>
      <c r="G44" s="29"/>
    </row>
    <row r="45" spans="1:17" x14ac:dyDescent="0.25">
      <c r="A45" s="48"/>
      <c r="B45" s="48"/>
      <c r="C45" s="48"/>
      <c r="D45" s="48"/>
      <c r="E45" s="29"/>
      <c r="F45" s="29"/>
      <c r="G45" s="29"/>
    </row>
    <row r="46" spans="1:17" x14ac:dyDescent="0.25">
      <c r="A46" s="272" t="s">
        <v>307</v>
      </c>
      <c r="B46" s="48"/>
      <c r="C46" s="48"/>
      <c r="D46" s="48"/>
      <c r="E46" s="29"/>
      <c r="F46" s="29"/>
      <c r="G46" s="29"/>
    </row>
    <row r="47" spans="1:17" ht="13.5" x14ac:dyDescent="0.2">
      <c r="A47" s="274" t="s">
        <v>304</v>
      </c>
      <c r="B47" s="274"/>
      <c r="C47" s="274"/>
      <c r="D47" s="274"/>
      <c r="E47" s="274"/>
      <c r="F47" s="274"/>
      <c r="G47" s="274"/>
      <c r="H47" s="274"/>
    </row>
    <row r="48" spans="1:17" ht="12.75" x14ac:dyDescent="0.2">
      <c r="A48" s="274" t="s">
        <v>645</v>
      </c>
      <c r="B48" s="274"/>
      <c r="C48" s="274"/>
      <c r="D48" s="274"/>
      <c r="E48" s="274"/>
      <c r="F48" s="274"/>
      <c r="G48" s="274"/>
      <c r="H48" s="274"/>
    </row>
    <row r="49" spans="1:8" ht="12.75" x14ac:dyDescent="0.2">
      <c r="A49" s="272" t="s">
        <v>694</v>
      </c>
      <c r="B49" s="274"/>
      <c r="C49" s="274"/>
      <c r="D49" s="274"/>
      <c r="E49" s="274"/>
      <c r="F49" s="274"/>
      <c r="G49" s="274"/>
      <c r="H49" s="274"/>
    </row>
    <row r="50" spans="1:8" ht="12.75" x14ac:dyDescent="0.2">
      <c r="A50" s="272" t="s">
        <v>775</v>
      </c>
      <c r="B50" s="274"/>
      <c r="C50" s="274"/>
      <c r="D50" s="274"/>
      <c r="E50" s="274"/>
      <c r="F50" s="274"/>
      <c r="G50" s="274"/>
      <c r="H50" s="274"/>
    </row>
    <row r="51" spans="1:8" ht="12.75" x14ac:dyDescent="0.2">
      <c r="A51" s="272" t="s">
        <v>627</v>
      </c>
      <c r="B51" s="274"/>
      <c r="C51" s="274"/>
      <c r="D51" s="274"/>
      <c r="E51" s="274"/>
      <c r="F51" s="274"/>
      <c r="G51" s="274"/>
      <c r="H51" s="274"/>
    </row>
    <row r="52" spans="1:8" ht="12.75" x14ac:dyDescent="0.2">
      <c r="A52" s="274" t="s">
        <v>730</v>
      </c>
      <c r="B52" s="274"/>
      <c r="C52" s="274"/>
      <c r="D52" s="274"/>
      <c r="E52" s="274"/>
      <c r="F52" s="274"/>
      <c r="G52" s="274"/>
      <c r="H52" s="274"/>
    </row>
    <row r="53" spans="1:8" x14ac:dyDescent="0.25">
      <c r="A53" s="334" t="s">
        <v>628</v>
      </c>
      <c r="B53" s="29"/>
      <c r="C53" s="29"/>
      <c r="D53" s="29"/>
      <c r="E53" s="29"/>
      <c r="F53" s="29"/>
      <c r="G53" s="29"/>
    </row>
    <row r="54" spans="1:8" x14ac:dyDescent="0.25">
      <c r="A54" s="334" t="s">
        <v>762</v>
      </c>
      <c r="B54" s="29"/>
      <c r="C54" s="29"/>
      <c r="D54" s="29"/>
      <c r="E54" s="29"/>
      <c r="F54" s="29"/>
      <c r="G54" s="29"/>
    </row>
    <row r="55" spans="1:8" x14ac:dyDescent="0.25">
      <c r="B55" s="29"/>
      <c r="C55" s="29"/>
      <c r="D55" s="29"/>
      <c r="E55" s="29"/>
      <c r="F55" s="29"/>
      <c r="G55" s="29"/>
    </row>
    <row r="56" spans="1:8" x14ac:dyDescent="0.25">
      <c r="B56" s="29"/>
      <c r="C56" s="29"/>
      <c r="D56" s="29"/>
      <c r="E56" s="29"/>
      <c r="F56" s="29"/>
      <c r="G56" s="29"/>
    </row>
    <row r="57" spans="1:8" x14ac:dyDescent="0.25">
      <c r="B57" s="29"/>
      <c r="C57" s="29"/>
      <c r="D57" s="29"/>
      <c r="E57" s="29"/>
      <c r="F57" s="29"/>
      <c r="G57" s="29"/>
    </row>
    <row r="58" spans="1:8" x14ac:dyDescent="0.25">
      <c r="B58" s="29"/>
      <c r="C58" s="29"/>
      <c r="D58" s="29"/>
      <c r="E58" s="29"/>
      <c r="F58" s="29"/>
      <c r="G58" s="29"/>
    </row>
    <row r="59" spans="1:8" x14ac:dyDescent="0.25">
      <c r="B59" s="29"/>
      <c r="C59" s="29"/>
      <c r="D59" s="29"/>
      <c r="E59" s="29"/>
      <c r="F59" s="29"/>
      <c r="G59" s="29"/>
    </row>
    <row r="60" spans="1:8" x14ac:dyDescent="0.25">
      <c r="B60" s="29"/>
      <c r="C60" s="29"/>
      <c r="D60" s="29"/>
      <c r="E60" s="29"/>
      <c r="F60" s="29"/>
      <c r="G60" s="29"/>
    </row>
    <row r="61" spans="1:8" x14ac:dyDescent="0.25">
      <c r="B61" s="29"/>
      <c r="C61" s="29"/>
      <c r="D61" s="29"/>
      <c r="E61" s="29"/>
      <c r="F61" s="29"/>
      <c r="G61" s="29"/>
    </row>
    <row r="62" spans="1:8" x14ac:dyDescent="0.25">
      <c r="B62" s="29"/>
      <c r="C62" s="29"/>
      <c r="D62" s="29"/>
      <c r="E62" s="29"/>
      <c r="F62" s="29"/>
      <c r="G62" s="29"/>
    </row>
    <row r="63" spans="1:8" x14ac:dyDescent="0.25">
      <c r="B63" s="29"/>
      <c r="C63" s="29"/>
      <c r="D63" s="29"/>
      <c r="E63" s="29"/>
      <c r="F63" s="29"/>
      <c r="G63" s="29"/>
    </row>
    <row r="64" spans="1:8" x14ac:dyDescent="0.25">
      <c r="B64" s="29"/>
      <c r="C64" s="29"/>
      <c r="D64" s="29"/>
      <c r="E64" s="29"/>
      <c r="F64" s="29"/>
      <c r="G64" s="29"/>
    </row>
    <row r="65" spans="2:7" x14ac:dyDescent="0.25">
      <c r="B65" s="29"/>
      <c r="C65" s="29"/>
      <c r="D65" s="29"/>
      <c r="E65" s="29"/>
      <c r="F65" s="29"/>
      <c r="G65" s="29"/>
    </row>
    <row r="66" spans="2:7" x14ac:dyDescent="0.25">
      <c r="B66" s="29"/>
      <c r="C66" s="29"/>
      <c r="D66" s="29"/>
      <c r="E66" s="29"/>
      <c r="F66" s="29"/>
      <c r="G66" s="29"/>
    </row>
    <row r="67" spans="2:7" x14ac:dyDescent="0.25">
      <c r="B67" s="29"/>
      <c r="C67" s="29"/>
      <c r="D67" s="29"/>
      <c r="E67" s="29"/>
      <c r="F67" s="29"/>
      <c r="G67" s="29"/>
    </row>
    <row r="68" spans="2:7" x14ac:dyDescent="0.25">
      <c r="B68" s="29"/>
      <c r="C68" s="29"/>
      <c r="D68" s="29"/>
      <c r="E68" s="29"/>
      <c r="F68" s="29"/>
      <c r="G68" s="29"/>
    </row>
    <row r="69" spans="2:7" x14ac:dyDescent="0.25">
      <c r="B69" s="29"/>
      <c r="C69" s="29"/>
      <c r="D69" s="29"/>
      <c r="E69" s="29"/>
      <c r="F69" s="29"/>
      <c r="G69" s="29"/>
    </row>
    <row r="70" spans="2:7" x14ac:dyDescent="0.25">
      <c r="B70" s="29"/>
      <c r="C70" s="29"/>
      <c r="D70" s="29"/>
      <c r="E70" s="29"/>
      <c r="F70" s="29"/>
      <c r="G70" s="29"/>
    </row>
    <row r="71" spans="2:7" x14ac:dyDescent="0.25">
      <c r="B71" s="29"/>
      <c r="C71" s="29"/>
      <c r="D71" s="29"/>
      <c r="E71" s="29"/>
      <c r="F71" s="29"/>
      <c r="G71" s="29"/>
    </row>
    <row r="72" spans="2:7" x14ac:dyDescent="0.25">
      <c r="B72" s="29"/>
      <c r="C72" s="29"/>
      <c r="D72" s="29"/>
      <c r="E72" s="29"/>
      <c r="F72" s="29"/>
      <c r="G72" s="29"/>
    </row>
    <row r="73" spans="2:7" x14ac:dyDescent="0.25">
      <c r="B73" s="29"/>
      <c r="C73" s="29"/>
      <c r="D73" s="29"/>
      <c r="E73" s="29"/>
      <c r="F73" s="29"/>
      <c r="G73" s="29"/>
    </row>
    <row r="74" spans="2:7" x14ac:dyDescent="0.25">
      <c r="B74" s="29"/>
      <c r="C74" s="29"/>
      <c r="D74" s="29"/>
      <c r="E74" s="29"/>
      <c r="F74" s="29"/>
      <c r="G74" s="29"/>
    </row>
    <row r="75" spans="2:7" x14ac:dyDescent="0.25">
      <c r="B75" s="29"/>
      <c r="C75" s="29"/>
      <c r="D75" s="29"/>
      <c r="E75" s="29"/>
      <c r="F75" s="29"/>
      <c r="G75" s="29"/>
    </row>
    <row r="76" spans="2:7" x14ac:dyDescent="0.25">
      <c r="B76" s="29"/>
      <c r="C76" s="29"/>
      <c r="D76" s="29"/>
      <c r="E76" s="29"/>
      <c r="F76" s="29"/>
      <c r="G76" s="29"/>
    </row>
    <row r="77" spans="2:7" x14ac:dyDescent="0.25">
      <c r="B77" s="29"/>
      <c r="C77" s="29"/>
      <c r="D77" s="29"/>
      <c r="E77" s="29"/>
      <c r="F77" s="29"/>
      <c r="G77" s="29"/>
    </row>
    <row r="78" spans="2:7" x14ac:dyDescent="0.25">
      <c r="B78" s="29"/>
      <c r="C78" s="29"/>
      <c r="D78" s="29"/>
      <c r="E78" s="29"/>
      <c r="F78" s="29"/>
      <c r="G78" s="29"/>
    </row>
    <row r="79" spans="2:7" x14ac:dyDescent="0.25">
      <c r="B79" s="29"/>
      <c r="C79" s="29"/>
      <c r="D79" s="29"/>
      <c r="E79" s="29"/>
      <c r="F79" s="29"/>
      <c r="G79" s="29"/>
    </row>
    <row r="80" spans="2:7" x14ac:dyDescent="0.25">
      <c r="B80" s="29"/>
      <c r="C80" s="29"/>
      <c r="D80" s="29"/>
      <c r="E80" s="29"/>
      <c r="F80" s="29"/>
      <c r="G80" s="29"/>
    </row>
    <row r="81" spans="2:7" x14ac:dyDescent="0.25">
      <c r="B81" s="29"/>
      <c r="C81" s="29"/>
      <c r="D81" s="29"/>
      <c r="E81" s="29"/>
      <c r="F81" s="29"/>
      <c r="G81" s="29"/>
    </row>
    <row r="82" spans="2:7" x14ac:dyDescent="0.25">
      <c r="B82" s="29"/>
      <c r="C82" s="29"/>
      <c r="D82" s="29"/>
      <c r="E82" s="29"/>
      <c r="F82" s="29"/>
      <c r="G82" s="29"/>
    </row>
    <row r="83" spans="2:7" x14ac:dyDescent="0.25">
      <c r="B83" s="29"/>
      <c r="C83" s="29"/>
      <c r="D83" s="29"/>
      <c r="E83" s="29"/>
      <c r="F83" s="29"/>
      <c r="G83" s="29"/>
    </row>
    <row r="84" spans="2:7" x14ac:dyDescent="0.25">
      <c r="B84" s="29"/>
      <c r="C84" s="29"/>
      <c r="D84" s="29"/>
      <c r="E84" s="29"/>
      <c r="F84" s="29"/>
      <c r="G84" s="29"/>
    </row>
    <row r="85" spans="2:7" x14ac:dyDescent="0.25">
      <c r="B85" s="29"/>
      <c r="C85" s="29"/>
      <c r="D85" s="29"/>
      <c r="E85" s="29"/>
      <c r="F85" s="29"/>
      <c r="G85" s="29"/>
    </row>
    <row r="86" spans="2:7" x14ac:dyDescent="0.25">
      <c r="B86" s="29"/>
      <c r="C86" s="29"/>
      <c r="D86" s="29"/>
      <c r="E86" s="29"/>
      <c r="F86" s="29"/>
      <c r="G86" s="29"/>
    </row>
    <row r="87" spans="2:7" x14ac:dyDescent="0.25">
      <c r="B87" s="29"/>
      <c r="C87" s="29"/>
      <c r="D87" s="29"/>
      <c r="E87" s="29"/>
      <c r="F87" s="29"/>
      <c r="G87" s="29"/>
    </row>
    <row r="88" spans="2:7" x14ac:dyDescent="0.25">
      <c r="B88" s="29"/>
      <c r="C88" s="29"/>
      <c r="D88" s="29"/>
      <c r="E88" s="29"/>
      <c r="F88" s="29"/>
      <c r="G88" s="29"/>
    </row>
    <row r="89" spans="2:7" x14ac:dyDescent="0.25">
      <c r="B89" s="29"/>
      <c r="C89" s="29"/>
      <c r="D89" s="29"/>
      <c r="E89" s="29"/>
      <c r="F89" s="29"/>
      <c r="G89" s="29"/>
    </row>
    <row r="90" spans="2:7" x14ac:dyDescent="0.25">
      <c r="B90" s="29"/>
      <c r="C90" s="29"/>
      <c r="D90" s="29"/>
      <c r="E90" s="29"/>
      <c r="F90" s="29"/>
      <c r="G90" s="29"/>
    </row>
    <row r="91" spans="2:7" x14ac:dyDescent="0.25">
      <c r="B91" s="29"/>
      <c r="C91" s="29"/>
      <c r="D91" s="29"/>
      <c r="E91" s="29"/>
      <c r="F91" s="29"/>
      <c r="G91" s="29"/>
    </row>
    <row r="92" spans="2:7" x14ac:dyDescent="0.25">
      <c r="B92" s="29"/>
      <c r="C92" s="29"/>
      <c r="D92" s="29"/>
      <c r="E92" s="29"/>
      <c r="F92" s="29"/>
      <c r="G92" s="29"/>
    </row>
    <row r="93" spans="2:7" x14ac:dyDescent="0.25">
      <c r="B93" s="29"/>
      <c r="C93" s="29"/>
      <c r="D93" s="29"/>
      <c r="E93" s="29"/>
      <c r="F93" s="29"/>
      <c r="G93" s="29"/>
    </row>
    <row r="94" spans="2:7" x14ac:dyDescent="0.25">
      <c r="B94" s="29"/>
      <c r="C94" s="29"/>
      <c r="D94" s="29"/>
      <c r="E94" s="29"/>
      <c r="F94" s="29"/>
      <c r="G94" s="29"/>
    </row>
    <row r="95" spans="2:7" x14ac:dyDescent="0.25">
      <c r="B95" s="29"/>
      <c r="C95" s="29"/>
      <c r="D95" s="29"/>
      <c r="E95" s="29"/>
      <c r="F95" s="29"/>
      <c r="G95" s="29"/>
    </row>
    <row r="96" spans="2:7" x14ac:dyDescent="0.25">
      <c r="B96" s="29"/>
      <c r="C96" s="29"/>
      <c r="D96" s="29"/>
      <c r="E96" s="29"/>
      <c r="F96" s="29"/>
      <c r="G96" s="29"/>
    </row>
    <row r="97" spans="2:7" x14ac:dyDescent="0.25">
      <c r="B97" s="29"/>
      <c r="C97" s="29"/>
      <c r="D97" s="29"/>
      <c r="E97" s="29"/>
      <c r="F97" s="29"/>
      <c r="G97" s="29"/>
    </row>
    <row r="98" spans="2:7" x14ac:dyDescent="0.25">
      <c r="B98" s="29"/>
      <c r="C98" s="29"/>
      <c r="D98" s="29"/>
      <c r="E98" s="29"/>
      <c r="F98" s="29"/>
      <c r="G98" s="29"/>
    </row>
    <row r="99" spans="2:7" x14ac:dyDescent="0.25">
      <c r="B99" s="29"/>
      <c r="C99" s="29"/>
      <c r="D99" s="29"/>
      <c r="E99" s="29"/>
      <c r="F99" s="29"/>
      <c r="G99" s="29"/>
    </row>
    <row r="100" spans="2:7" x14ac:dyDescent="0.25">
      <c r="B100" s="29"/>
      <c r="C100" s="29"/>
      <c r="D100" s="29"/>
      <c r="E100" s="29"/>
      <c r="F100" s="29"/>
      <c r="G100" s="29"/>
    </row>
    <row r="101" spans="2:7" x14ac:dyDescent="0.25">
      <c r="B101" s="29"/>
      <c r="C101" s="29"/>
      <c r="D101" s="29"/>
      <c r="E101" s="29"/>
      <c r="F101" s="29"/>
      <c r="G101" s="29"/>
    </row>
    <row r="102" spans="2:7" x14ac:dyDescent="0.25">
      <c r="B102" s="29"/>
      <c r="C102" s="29"/>
      <c r="D102" s="29"/>
      <c r="E102" s="29"/>
      <c r="F102" s="29"/>
      <c r="G102" s="29"/>
    </row>
    <row r="103" spans="2:7" x14ac:dyDescent="0.25">
      <c r="B103" s="29"/>
      <c r="C103" s="29"/>
      <c r="D103" s="29"/>
      <c r="E103" s="29"/>
      <c r="F103" s="29"/>
      <c r="G103" s="29"/>
    </row>
    <row r="104" spans="2:7" x14ac:dyDescent="0.25">
      <c r="B104" s="29"/>
      <c r="C104" s="29"/>
      <c r="D104" s="29"/>
      <c r="E104" s="29"/>
      <c r="F104" s="29"/>
      <c r="G104" s="29"/>
    </row>
    <row r="105" spans="2:7" x14ac:dyDescent="0.25">
      <c r="B105" s="29"/>
      <c r="C105" s="29"/>
      <c r="D105" s="29"/>
      <c r="E105" s="29"/>
      <c r="F105" s="29"/>
      <c r="G105" s="29"/>
    </row>
    <row r="106" spans="2:7" x14ac:dyDescent="0.25">
      <c r="B106" s="29"/>
      <c r="C106" s="29"/>
      <c r="D106" s="29"/>
      <c r="E106" s="29"/>
      <c r="F106" s="29"/>
      <c r="G106" s="29"/>
    </row>
    <row r="107" spans="2:7" x14ac:dyDescent="0.25">
      <c r="B107" s="29"/>
      <c r="C107" s="29"/>
      <c r="D107" s="29"/>
      <c r="E107" s="29"/>
      <c r="F107" s="29"/>
      <c r="G107" s="29"/>
    </row>
    <row r="108" spans="2:7" x14ac:dyDescent="0.25">
      <c r="B108" s="29"/>
      <c r="C108" s="29"/>
      <c r="D108" s="29"/>
      <c r="E108" s="29"/>
      <c r="F108" s="29"/>
      <c r="G108" s="29"/>
    </row>
    <row r="109" spans="2:7" x14ac:dyDescent="0.25">
      <c r="B109" s="29"/>
      <c r="C109" s="29"/>
      <c r="D109" s="29"/>
      <c r="E109" s="29"/>
      <c r="F109" s="29"/>
      <c r="G109" s="29"/>
    </row>
    <row r="110" spans="2:7" x14ac:dyDescent="0.25">
      <c r="B110" s="29"/>
      <c r="C110" s="29"/>
      <c r="D110" s="29"/>
      <c r="E110" s="29"/>
      <c r="F110" s="29"/>
      <c r="G110" s="29"/>
    </row>
    <row r="111" spans="2:7" x14ac:dyDescent="0.25">
      <c r="B111" s="29"/>
      <c r="C111" s="29"/>
      <c r="D111" s="29"/>
      <c r="E111" s="29"/>
      <c r="F111" s="29"/>
      <c r="G111" s="29"/>
    </row>
    <row r="112" spans="2:7" x14ac:dyDescent="0.25">
      <c r="B112" s="29"/>
      <c r="C112" s="29"/>
      <c r="D112" s="29"/>
      <c r="E112" s="29"/>
      <c r="F112" s="29"/>
      <c r="G112" s="29"/>
    </row>
    <row r="113" spans="2:7" x14ac:dyDescent="0.25">
      <c r="B113" s="29"/>
      <c r="C113" s="29"/>
      <c r="D113" s="29"/>
      <c r="E113" s="29"/>
      <c r="F113" s="29"/>
      <c r="G113" s="29"/>
    </row>
    <row r="114" spans="2:7" x14ac:dyDescent="0.25">
      <c r="B114" s="29"/>
      <c r="C114" s="29"/>
      <c r="D114" s="29"/>
      <c r="E114" s="29"/>
      <c r="F114" s="29"/>
      <c r="G114" s="29"/>
    </row>
    <row r="115" spans="2:7" x14ac:dyDescent="0.25">
      <c r="B115" s="29"/>
      <c r="C115" s="29"/>
      <c r="D115" s="29"/>
      <c r="E115" s="29"/>
      <c r="F115" s="29"/>
      <c r="G115" s="29"/>
    </row>
    <row r="116" spans="2:7" x14ac:dyDescent="0.25">
      <c r="B116" s="29"/>
      <c r="C116" s="29"/>
      <c r="D116" s="29"/>
      <c r="E116" s="29"/>
      <c r="F116" s="29"/>
      <c r="G116" s="29"/>
    </row>
    <row r="117" spans="2:7" x14ac:dyDescent="0.25">
      <c r="B117" s="29"/>
      <c r="C117" s="29"/>
      <c r="D117" s="29"/>
      <c r="E117" s="29"/>
      <c r="F117" s="29"/>
      <c r="G117" s="29"/>
    </row>
    <row r="118" spans="2:7" x14ac:dyDescent="0.25">
      <c r="B118" s="29"/>
      <c r="C118" s="29"/>
      <c r="D118" s="29"/>
      <c r="E118" s="29"/>
      <c r="F118" s="29"/>
      <c r="G118" s="29"/>
    </row>
    <row r="119" spans="2:7" x14ac:dyDescent="0.25">
      <c r="B119" s="29"/>
      <c r="C119" s="29"/>
      <c r="D119" s="29"/>
      <c r="E119" s="29"/>
      <c r="F119" s="29"/>
      <c r="G119" s="29"/>
    </row>
    <row r="120" spans="2:7" x14ac:dyDescent="0.25">
      <c r="B120" s="29"/>
      <c r="C120" s="29"/>
      <c r="D120" s="29"/>
      <c r="E120" s="29"/>
      <c r="F120" s="29"/>
      <c r="G120" s="29"/>
    </row>
    <row r="121" spans="2:7" x14ac:dyDescent="0.25">
      <c r="B121" s="29"/>
      <c r="C121" s="29"/>
      <c r="D121" s="29"/>
      <c r="E121" s="29"/>
      <c r="F121" s="29"/>
      <c r="G121" s="29"/>
    </row>
    <row r="122" spans="2:7" x14ac:dyDescent="0.25">
      <c r="B122" s="29"/>
      <c r="C122" s="29"/>
      <c r="D122" s="29"/>
      <c r="E122" s="29"/>
      <c r="F122" s="29"/>
      <c r="G122" s="29"/>
    </row>
    <row r="123" spans="2:7" x14ac:dyDescent="0.25">
      <c r="B123" s="29"/>
      <c r="C123" s="29"/>
      <c r="D123" s="29"/>
      <c r="E123" s="29"/>
      <c r="F123" s="29"/>
      <c r="G123" s="29"/>
    </row>
    <row r="124" spans="2:7" x14ac:dyDescent="0.25">
      <c r="B124" s="29"/>
      <c r="C124" s="29"/>
      <c r="D124" s="29"/>
      <c r="E124" s="29"/>
      <c r="F124" s="29"/>
      <c r="G124" s="29"/>
    </row>
    <row r="125" spans="2:7" x14ac:dyDescent="0.25">
      <c r="B125" s="29"/>
      <c r="C125" s="29"/>
      <c r="D125" s="29"/>
      <c r="E125" s="29"/>
      <c r="F125" s="29"/>
      <c r="G125" s="29"/>
    </row>
    <row r="126" spans="2:7" x14ac:dyDescent="0.25">
      <c r="B126" s="29"/>
      <c r="C126" s="29"/>
      <c r="D126" s="29"/>
      <c r="E126" s="29"/>
      <c r="F126" s="29"/>
      <c r="G126" s="29"/>
    </row>
    <row r="127" spans="2:7" x14ac:dyDescent="0.25">
      <c r="B127" s="29"/>
      <c r="C127" s="29"/>
      <c r="D127" s="29"/>
      <c r="E127" s="29"/>
      <c r="F127" s="29"/>
      <c r="G127" s="29"/>
    </row>
    <row r="128" spans="2:7" x14ac:dyDescent="0.25">
      <c r="B128" s="29"/>
      <c r="C128" s="29"/>
      <c r="D128" s="29"/>
      <c r="E128" s="29"/>
      <c r="F128" s="29"/>
      <c r="G128" s="29"/>
    </row>
    <row r="129" spans="2:7" x14ac:dyDescent="0.25">
      <c r="B129" s="29"/>
      <c r="C129" s="29"/>
      <c r="D129" s="29"/>
      <c r="E129" s="29"/>
      <c r="F129" s="29"/>
      <c r="G129" s="29"/>
    </row>
    <row r="130" spans="2:7" x14ac:dyDescent="0.25">
      <c r="B130" s="29"/>
      <c r="C130" s="29"/>
      <c r="D130" s="29"/>
      <c r="E130" s="29"/>
      <c r="F130" s="29"/>
      <c r="G130" s="29"/>
    </row>
    <row r="131" spans="2:7" x14ac:dyDescent="0.25">
      <c r="B131" s="29"/>
      <c r="C131" s="29"/>
      <c r="D131" s="29"/>
      <c r="E131" s="29"/>
      <c r="F131" s="29"/>
      <c r="G131" s="29"/>
    </row>
    <row r="132" spans="2:7" x14ac:dyDescent="0.25">
      <c r="B132" s="29"/>
      <c r="C132" s="29"/>
      <c r="D132" s="29"/>
      <c r="E132" s="29"/>
      <c r="F132" s="29"/>
      <c r="G132" s="29"/>
    </row>
    <row r="133" spans="2:7" x14ac:dyDescent="0.25">
      <c r="B133" s="29"/>
      <c r="C133" s="29"/>
      <c r="D133" s="29"/>
      <c r="E133" s="29"/>
      <c r="F133" s="29"/>
      <c r="G133" s="29"/>
    </row>
    <row r="134" spans="2:7" x14ac:dyDescent="0.25">
      <c r="B134" s="29"/>
      <c r="C134" s="29"/>
      <c r="D134" s="29"/>
      <c r="E134" s="29"/>
      <c r="F134" s="29"/>
      <c r="G134" s="29"/>
    </row>
    <row r="135" spans="2:7" x14ac:dyDescent="0.25">
      <c r="B135" s="29"/>
      <c r="C135" s="29"/>
      <c r="D135" s="29"/>
      <c r="E135" s="29"/>
      <c r="F135" s="29"/>
      <c r="G135" s="29"/>
    </row>
    <row r="136" spans="2:7" x14ac:dyDescent="0.25">
      <c r="B136" s="29"/>
      <c r="C136" s="29"/>
      <c r="D136" s="29"/>
      <c r="E136" s="29"/>
      <c r="F136" s="29"/>
      <c r="G136" s="29"/>
    </row>
    <row r="137" spans="2:7" x14ac:dyDescent="0.25">
      <c r="B137" s="29"/>
      <c r="C137" s="29"/>
      <c r="D137" s="29"/>
      <c r="E137" s="29"/>
      <c r="F137" s="29"/>
      <c r="G137" s="29"/>
    </row>
    <row r="138" spans="2:7" x14ac:dyDescent="0.25">
      <c r="B138" s="29"/>
      <c r="C138" s="29"/>
      <c r="D138" s="29"/>
      <c r="E138" s="29"/>
      <c r="F138" s="29"/>
      <c r="G138" s="29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7"/>
  <sheetViews>
    <sheetView workbookViewId="0">
      <selection sqref="A1:E1"/>
    </sheetView>
  </sheetViews>
  <sheetFormatPr baseColWidth="10" defaultColWidth="11.42578125" defaultRowHeight="12" x14ac:dyDescent="0.2"/>
  <cols>
    <col min="1" max="1" width="25.5703125" style="43" customWidth="1"/>
    <col min="2" max="16384" width="11.42578125" style="43"/>
  </cols>
  <sheetData>
    <row r="1" spans="1:17" ht="76.5" customHeight="1" x14ac:dyDescent="0.2">
      <c r="A1" s="573" t="s">
        <v>410</v>
      </c>
      <c r="B1" s="574"/>
      <c r="C1" s="574"/>
      <c r="D1" s="574"/>
      <c r="E1" s="574"/>
    </row>
    <row r="2" spans="1:17" ht="12.75" thickBot="1" x14ac:dyDescent="0.25"/>
    <row r="3" spans="1:17" ht="37.5" x14ac:dyDescent="0.2">
      <c r="A3" s="202" t="s">
        <v>312</v>
      </c>
      <c r="B3" s="203" t="s">
        <v>138</v>
      </c>
      <c r="C3" s="203" t="s">
        <v>139</v>
      </c>
      <c r="D3" s="203" t="s">
        <v>145</v>
      </c>
      <c r="E3" s="203" t="s">
        <v>140</v>
      </c>
      <c r="F3" s="203" t="s">
        <v>302</v>
      </c>
      <c r="G3" s="204" t="s">
        <v>639</v>
      </c>
    </row>
    <row r="4" spans="1:17" ht="24" x14ac:dyDescent="0.2">
      <c r="A4" s="73"/>
      <c r="B4" s="205" t="s">
        <v>141</v>
      </c>
      <c r="C4" s="205" t="s">
        <v>142</v>
      </c>
      <c r="D4" s="205" t="s">
        <v>143</v>
      </c>
      <c r="E4" s="205" t="s">
        <v>141</v>
      </c>
      <c r="F4" s="205" t="s">
        <v>141</v>
      </c>
      <c r="G4" s="206"/>
      <c r="K4" s="476"/>
      <c r="L4" s="476"/>
      <c r="M4" s="476"/>
      <c r="N4" s="476"/>
      <c r="O4" s="476"/>
      <c r="P4" s="476"/>
      <c r="Q4" s="476"/>
    </row>
    <row r="5" spans="1:17" ht="15" x14ac:dyDescent="0.25">
      <c r="A5" s="465" t="s">
        <v>714</v>
      </c>
      <c r="B5" s="466">
        <v>2</v>
      </c>
      <c r="C5" s="453">
        <v>0.54</v>
      </c>
      <c r="D5" s="453">
        <v>0</v>
      </c>
      <c r="E5" s="453">
        <v>0</v>
      </c>
      <c r="F5" s="51">
        <v>2.54</v>
      </c>
      <c r="G5" s="467">
        <v>2020</v>
      </c>
      <c r="I5" s="48"/>
      <c r="J5" s="48"/>
      <c r="K5" s="437"/>
      <c r="L5" s="443"/>
      <c r="M5" s="329"/>
      <c r="N5" s="446"/>
      <c r="O5" s="446"/>
      <c r="P5" s="446"/>
      <c r="Q5" s="446"/>
    </row>
    <row r="6" spans="1:17" ht="15" x14ac:dyDescent="0.25">
      <c r="A6" s="465" t="s">
        <v>606</v>
      </c>
      <c r="B6" s="468">
        <v>0.8</v>
      </c>
      <c r="C6" s="453">
        <v>0.5</v>
      </c>
      <c r="D6" s="453">
        <v>0</v>
      </c>
      <c r="E6" s="453">
        <v>0</v>
      </c>
      <c r="F6" s="51">
        <v>1.3</v>
      </c>
      <c r="G6" s="469">
        <v>1982</v>
      </c>
      <c r="I6" s="48"/>
      <c r="J6" s="48"/>
      <c r="K6" s="437"/>
      <c r="L6" s="444"/>
      <c r="M6" s="329"/>
      <c r="N6" s="446"/>
      <c r="O6" s="446"/>
      <c r="P6" s="446"/>
      <c r="Q6" s="446"/>
    </row>
    <row r="7" spans="1:17" s="62" customFormat="1" ht="15" x14ac:dyDescent="0.25">
      <c r="A7" s="465" t="s">
        <v>487</v>
      </c>
      <c r="B7" s="50">
        <v>0.51</v>
      </c>
      <c r="C7" s="51">
        <v>5.2</v>
      </c>
      <c r="D7" s="51">
        <v>0</v>
      </c>
      <c r="E7" s="51">
        <v>0</v>
      </c>
      <c r="F7" s="51">
        <v>5.71</v>
      </c>
      <c r="G7" s="78">
        <v>1978</v>
      </c>
      <c r="I7" s="48"/>
      <c r="J7" s="48"/>
      <c r="K7" s="437"/>
      <c r="L7" s="444"/>
      <c r="M7" s="329"/>
      <c r="N7" s="446"/>
      <c r="O7" s="446"/>
      <c r="P7" s="446"/>
      <c r="Q7" s="446"/>
    </row>
    <row r="8" spans="1:17" s="62" customFormat="1" ht="15" x14ac:dyDescent="0.25">
      <c r="A8" s="465" t="s">
        <v>507</v>
      </c>
      <c r="B8" s="50">
        <v>0.18</v>
      </c>
      <c r="C8" s="51">
        <v>0.14000000000000001</v>
      </c>
      <c r="D8" s="51">
        <v>0.02</v>
      </c>
      <c r="E8" s="51">
        <v>0</v>
      </c>
      <c r="F8" s="51">
        <v>0.36</v>
      </c>
      <c r="G8" s="78">
        <v>2016</v>
      </c>
      <c r="H8" s="389"/>
      <c r="I8" s="48"/>
      <c r="J8" s="48"/>
      <c r="K8" s="437"/>
      <c r="L8" s="444"/>
      <c r="M8" s="329"/>
      <c r="N8" s="446"/>
      <c r="O8" s="446"/>
      <c r="P8" s="446"/>
      <c r="Q8" s="446"/>
    </row>
    <row r="9" spans="1:17" s="62" customFormat="1" ht="15" x14ac:dyDescent="0.25">
      <c r="A9" s="465" t="s">
        <v>508</v>
      </c>
      <c r="B9" s="50">
        <v>2.6</v>
      </c>
      <c r="C9" s="51">
        <v>0</v>
      </c>
      <c r="D9" s="51">
        <v>0</v>
      </c>
      <c r="E9" s="51">
        <v>0</v>
      </c>
      <c r="F9" s="51">
        <v>2.6</v>
      </c>
      <c r="G9" s="78">
        <v>2018</v>
      </c>
      <c r="I9" s="48"/>
      <c r="J9" s="48"/>
      <c r="K9" s="437"/>
      <c r="L9" s="444"/>
      <c r="M9" s="329"/>
      <c r="N9" s="446"/>
      <c r="O9" s="446"/>
      <c r="P9" s="446"/>
      <c r="Q9" s="446"/>
    </row>
    <row r="10" spans="1:17" s="62" customFormat="1" ht="15" x14ac:dyDescent="0.25">
      <c r="A10" s="465" t="s">
        <v>509</v>
      </c>
      <c r="B10" s="50">
        <v>2.9</v>
      </c>
      <c r="C10" s="51">
        <v>0.4</v>
      </c>
      <c r="D10" s="51">
        <v>0</v>
      </c>
      <c r="E10" s="51">
        <v>0</v>
      </c>
      <c r="F10" s="51">
        <v>3.3</v>
      </c>
      <c r="G10" s="78">
        <v>2007</v>
      </c>
      <c r="I10" s="48"/>
      <c r="J10" s="48"/>
      <c r="K10" s="437"/>
      <c r="L10" s="444"/>
      <c r="M10" s="329"/>
      <c r="N10" s="446"/>
      <c r="O10" s="446"/>
      <c r="P10" s="446"/>
      <c r="Q10" s="446"/>
    </row>
    <row r="11" spans="1:17" s="62" customFormat="1" ht="15" x14ac:dyDescent="0.25">
      <c r="A11" s="465" t="s">
        <v>510</v>
      </c>
      <c r="B11" s="50">
        <v>1.45</v>
      </c>
      <c r="C11" s="51">
        <v>0.18</v>
      </c>
      <c r="D11" s="51">
        <v>0.68</v>
      </c>
      <c r="E11" s="51">
        <v>0</v>
      </c>
      <c r="F11" s="51">
        <v>2.93</v>
      </c>
      <c r="G11" s="78">
        <v>2007</v>
      </c>
      <c r="I11" s="48"/>
      <c r="J11" s="48"/>
      <c r="K11" s="437"/>
      <c r="L11" s="444"/>
      <c r="M11" s="329"/>
      <c r="N11" s="446"/>
      <c r="O11" s="446"/>
      <c r="P11" s="446"/>
      <c r="Q11" s="446"/>
    </row>
    <row r="12" spans="1:17" s="62" customFormat="1" ht="15" x14ac:dyDescent="0.25">
      <c r="A12" s="465" t="s">
        <v>511</v>
      </c>
      <c r="B12" s="50">
        <v>0.2</v>
      </c>
      <c r="C12" s="51">
        <v>1.9</v>
      </c>
      <c r="D12" s="51">
        <v>0</v>
      </c>
      <c r="E12" s="51">
        <v>0</v>
      </c>
      <c r="F12" s="51">
        <v>2.1</v>
      </c>
      <c r="G12" s="78">
        <v>2009</v>
      </c>
      <c r="I12" s="48"/>
      <c r="J12" s="48"/>
      <c r="K12" s="437"/>
      <c r="L12" s="444"/>
      <c r="M12" s="329"/>
      <c r="N12" s="446"/>
      <c r="O12" s="446"/>
      <c r="P12" s="446"/>
      <c r="Q12" s="446"/>
    </row>
    <row r="13" spans="1:17" s="62" customFormat="1" ht="15" x14ac:dyDescent="0.25">
      <c r="A13" s="465" t="s">
        <v>512</v>
      </c>
      <c r="B13" s="50">
        <v>0.59</v>
      </c>
      <c r="C13" s="51">
        <v>0.84</v>
      </c>
      <c r="D13" s="51">
        <v>0</v>
      </c>
      <c r="E13" s="51">
        <v>0</v>
      </c>
      <c r="F13" s="51">
        <v>1.42</v>
      </c>
      <c r="G13" s="78">
        <v>1992</v>
      </c>
      <c r="I13" s="48"/>
      <c r="J13" s="48"/>
      <c r="K13" s="437"/>
      <c r="L13" s="444"/>
      <c r="M13" s="329"/>
      <c r="N13" s="446"/>
      <c r="O13" s="446"/>
      <c r="P13" s="446"/>
      <c r="Q13" s="446"/>
    </row>
    <row r="14" spans="1:17" ht="15" x14ac:dyDescent="0.25">
      <c r="A14" s="465" t="s">
        <v>514</v>
      </c>
      <c r="B14" s="470">
        <v>0.65</v>
      </c>
      <c r="C14" s="471">
        <v>0.04</v>
      </c>
      <c r="D14" s="471">
        <v>0</v>
      </c>
      <c r="E14" s="471">
        <v>0</v>
      </c>
      <c r="F14" s="51">
        <v>0.69</v>
      </c>
      <c r="G14" s="78">
        <v>2011</v>
      </c>
      <c r="I14" s="48"/>
      <c r="J14" s="48"/>
      <c r="K14" s="437"/>
      <c r="L14" s="444"/>
      <c r="M14" s="329"/>
      <c r="N14" s="446"/>
      <c r="O14" s="446"/>
      <c r="P14" s="446"/>
      <c r="Q14" s="446"/>
    </row>
    <row r="15" spans="1:17" ht="15" x14ac:dyDescent="0.25">
      <c r="A15" s="465" t="s">
        <v>607</v>
      </c>
      <c r="B15" s="470">
        <v>0.02</v>
      </c>
      <c r="C15" s="471">
        <v>1.07</v>
      </c>
      <c r="D15" s="471">
        <v>0</v>
      </c>
      <c r="E15" s="471">
        <v>0</v>
      </c>
      <c r="F15" s="51">
        <v>1.0900000000000001</v>
      </c>
      <c r="G15" s="78">
        <v>2019</v>
      </c>
      <c r="I15" s="48"/>
      <c r="J15" s="48"/>
      <c r="K15" s="437"/>
      <c r="L15" s="444"/>
      <c r="M15" s="329"/>
      <c r="N15" s="446"/>
      <c r="O15" s="446"/>
      <c r="P15" s="446"/>
      <c r="Q15" s="446"/>
    </row>
    <row r="16" spans="1:17" ht="15" x14ac:dyDescent="0.25">
      <c r="A16" s="465" t="s">
        <v>608</v>
      </c>
      <c r="B16" s="470">
        <v>22.5</v>
      </c>
      <c r="C16" s="471">
        <v>1</v>
      </c>
      <c r="D16" s="471">
        <v>0</v>
      </c>
      <c r="E16" s="471">
        <v>0</v>
      </c>
      <c r="F16" s="51">
        <v>23.5</v>
      </c>
      <c r="G16" s="78">
        <v>2019</v>
      </c>
      <c r="I16" s="48"/>
      <c r="J16" s="48"/>
      <c r="K16" s="437"/>
      <c r="L16" s="444"/>
      <c r="M16" s="329"/>
      <c r="N16" s="446"/>
      <c r="O16" s="446"/>
      <c r="P16" s="446"/>
      <c r="Q16" s="446"/>
    </row>
    <row r="17" spans="1:17" ht="15" x14ac:dyDescent="0.25">
      <c r="A17" s="465" t="s">
        <v>609</v>
      </c>
      <c r="B17" s="470">
        <v>3.7</v>
      </c>
      <c r="C17" s="471">
        <v>3</v>
      </c>
      <c r="D17" s="471">
        <v>0</v>
      </c>
      <c r="E17" s="471">
        <v>0</v>
      </c>
      <c r="F17" s="51">
        <v>6.7</v>
      </c>
      <c r="G17" s="78">
        <v>2019</v>
      </c>
      <c r="I17" s="48"/>
      <c r="J17" s="48"/>
      <c r="K17" s="437"/>
      <c r="L17" s="444"/>
      <c r="M17" s="329"/>
      <c r="N17" s="446"/>
      <c r="O17" s="446"/>
      <c r="P17" s="446"/>
      <c r="Q17" s="446"/>
    </row>
    <row r="18" spans="1:17" ht="15" x14ac:dyDescent="0.25">
      <c r="A18" s="465" t="s">
        <v>715</v>
      </c>
      <c r="B18" s="470">
        <v>6.3</v>
      </c>
      <c r="C18" s="471">
        <v>1.85</v>
      </c>
      <c r="D18" s="471">
        <v>0</v>
      </c>
      <c r="E18" s="471">
        <v>0</v>
      </c>
      <c r="F18" s="51">
        <v>8.15</v>
      </c>
      <c r="G18" s="78">
        <v>2019</v>
      </c>
      <c r="I18" s="48"/>
      <c r="J18" s="48"/>
      <c r="K18" s="437"/>
      <c r="L18" s="443"/>
      <c r="M18" s="329"/>
      <c r="N18" s="446"/>
      <c r="O18" s="446"/>
      <c r="P18" s="446"/>
      <c r="Q18" s="446"/>
    </row>
    <row r="19" spans="1:17" ht="15" x14ac:dyDescent="0.25">
      <c r="A19" s="465" t="s">
        <v>716</v>
      </c>
      <c r="B19" s="470">
        <v>1.9</v>
      </c>
      <c r="C19" s="471">
        <v>4.45</v>
      </c>
      <c r="D19" s="471">
        <v>0</v>
      </c>
      <c r="E19" s="471">
        <v>0</v>
      </c>
      <c r="F19" s="51">
        <v>6.35</v>
      </c>
      <c r="G19" s="78">
        <v>2020</v>
      </c>
      <c r="I19" s="48"/>
      <c r="J19" s="48"/>
      <c r="K19" s="437"/>
      <c r="L19" s="444"/>
      <c r="M19" s="329"/>
      <c r="N19" s="446"/>
      <c r="O19" s="446"/>
      <c r="P19" s="446"/>
      <c r="Q19" s="446"/>
    </row>
    <row r="20" spans="1:17" ht="15" x14ac:dyDescent="0.25">
      <c r="A20" s="465" t="s">
        <v>717</v>
      </c>
      <c r="B20" s="470">
        <v>3.13</v>
      </c>
      <c r="C20" s="471">
        <v>0.32</v>
      </c>
      <c r="D20" s="471">
        <v>0.04</v>
      </c>
      <c r="E20" s="471">
        <v>0</v>
      </c>
      <c r="F20" s="51">
        <v>3.53</v>
      </c>
      <c r="G20" s="78">
        <v>2010</v>
      </c>
      <c r="I20" s="48"/>
      <c r="J20" s="48"/>
      <c r="K20" s="437"/>
      <c r="L20" s="444"/>
      <c r="M20" s="329"/>
      <c r="N20" s="446"/>
      <c r="O20" s="446"/>
      <c r="P20" s="446"/>
      <c r="Q20" s="446"/>
    </row>
    <row r="21" spans="1:17" ht="15" x14ac:dyDescent="0.25">
      <c r="A21" s="479" t="s">
        <v>699</v>
      </c>
      <c r="B21" s="480">
        <v>0.6</v>
      </c>
      <c r="C21" s="481">
        <v>0.1</v>
      </c>
      <c r="D21" s="481">
        <v>0.02</v>
      </c>
      <c r="E21" s="481">
        <v>0</v>
      </c>
      <c r="F21" s="51">
        <v>0.74</v>
      </c>
      <c r="G21" s="78">
        <v>2020</v>
      </c>
      <c r="I21" s="48"/>
      <c r="J21" s="48"/>
      <c r="K21" s="437"/>
      <c r="L21" s="444"/>
      <c r="M21" s="329"/>
      <c r="N21" s="446"/>
      <c r="O21" s="446"/>
      <c r="P21" s="446"/>
      <c r="Q21" s="446"/>
    </row>
    <row r="22" spans="1:17" ht="15" x14ac:dyDescent="0.25">
      <c r="A22" s="479" t="s">
        <v>698</v>
      </c>
      <c r="B22" s="480">
        <v>5.2</v>
      </c>
      <c r="C22" s="481">
        <v>1</v>
      </c>
      <c r="D22" s="481">
        <v>0.2</v>
      </c>
      <c r="E22" s="481">
        <v>0</v>
      </c>
      <c r="F22" s="51">
        <v>6.58</v>
      </c>
      <c r="G22" s="78">
        <v>2020</v>
      </c>
      <c r="I22" s="48"/>
      <c r="J22" s="48"/>
      <c r="K22" s="437"/>
      <c r="L22" s="444"/>
      <c r="M22" s="329"/>
      <c r="N22" s="446"/>
      <c r="O22" s="446"/>
      <c r="P22" s="446"/>
      <c r="Q22" s="446"/>
    </row>
    <row r="23" spans="1:17" ht="15" x14ac:dyDescent="0.25">
      <c r="A23" s="465" t="s">
        <v>718</v>
      </c>
      <c r="B23" s="470">
        <v>1.17</v>
      </c>
      <c r="C23" s="471">
        <v>0</v>
      </c>
      <c r="D23" s="471">
        <v>0</v>
      </c>
      <c r="E23" s="471">
        <v>0</v>
      </c>
      <c r="F23" s="51">
        <v>1.17</v>
      </c>
      <c r="G23" s="78">
        <v>2020</v>
      </c>
      <c r="I23" s="48"/>
      <c r="J23" s="48"/>
      <c r="K23" s="437"/>
      <c r="L23" s="444"/>
      <c r="M23" s="329"/>
      <c r="N23" s="446"/>
      <c r="O23" s="446"/>
      <c r="P23" s="446"/>
      <c r="Q23" s="446"/>
    </row>
    <row r="24" spans="1:17" ht="15" x14ac:dyDescent="0.25">
      <c r="A24" s="465" t="s">
        <v>719</v>
      </c>
      <c r="B24" s="470">
        <v>3.06</v>
      </c>
      <c r="C24" s="471">
        <v>0.59</v>
      </c>
      <c r="D24" s="471">
        <v>0</v>
      </c>
      <c r="E24" s="471">
        <v>0</v>
      </c>
      <c r="F24" s="51">
        <v>3.65</v>
      </c>
      <c r="G24" s="78">
        <v>2020</v>
      </c>
      <c r="I24" s="48"/>
      <c r="J24" s="48"/>
      <c r="K24" s="437"/>
      <c r="L24" s="444"/>
      <c r="M24" s="329"/>
      <c r="N24" s="446"/>
      <c r="O24" s="446"/>
      <c r="P24" s="446"/>
      <c r="Q24" s="446"/>
    </row>
    <row r="25" spans="1:17" ht="15" x14ac:dyDescent="0.25">
      <c r="A25" s="465" t="s">
        <v>516</v>
      </c>
      <c r="B25" s="470">
        <v>0.64</v>
      </c>
      <c r="C25" s="471">
        <v>7.0000000000000007E-2</v>
      </c>
      <c r="D25" s="471">
        <v>0</v>
      </c>
      <c r="E25" s="471">
        <v>0</v>
      </c>
      <c r="F25" s="51">
        <v>0.71</v>
      </c>
      <c r="G25" s="78">
        <v>2018</v>
      </c>
      <c r="I25" s="48"/>
      <c r="J25" s="48"/>
      <c r="K25" s="437"/>
      <c r="L25" s="444"/>
      <c r="M25" s="329"/>
      <c r="N25" s="446"/>
      <c r="O25" s="446"/>
      <c r="P25" s="446"/>
      <c r="Q25" s="446"/>
    </row>
    <row r="26" spans="1:17" ht="15" x14ac:dyDescent="0.25">
      <c r="A26" s="465" t="s">
        <v>720</v>
      </c>
      <c r="B26" s="470">
        <v>0.83</v>
      </c>
      <c r="C26" s="471">
        <v>0.11</v>
      </c>
      <c r="D26" s="471">
        <v>0.01</v>
      </c>
      <c r="E26" s="471">
        <v>0</v>
      </c>
      <c r="F26" s="51">
        <v>0.96</v>
      </c>
      <c r="G26" s="78">
        <v>2020</v>
      </c>
      <c r="I26" s="48"/>
      <c r="J26" s="48"/>
      <c r="K26" s="437"/>
      <c r="L26" s="444"/>
      <c r="M26" s="329"/>
      <c r="N26" s="446"/>
      <c r="O26" s="446"/>
      <c r="P26" s="446"/>
      <c r="Q26" s="446"/>
    </row>
    <row r="27" spans="1:17" ht="15" x14ac:dyDescent="0.25">
      <c r="A27" s="465" t="s">
        <v>721</v>
      </c>
      <c r="B27" s="470">
        <v>7.84</v>
      </c>
      <c r="C27" s="471">
        <v>1.76</v>
      </c>
      <c r="D27" s="471">
        <v>0</v>
      </c>
      <c r="E27" s="471">
        <v>0</v>
      </c>
      <c r="F27" s="51">
        <v>9.6</v>
      </c>
      <c r="G27" s="78">
        <v>2020</v>
      </c>
      <c r="I27" s="48"/>
      <c r="J27" s="48"/>
      <c r="K27" s="477"/>
      <c r="L27" s="443"/>
      <c r="M27" s="329"/>
      <c r="N27" s="446"/>
      <c r="O27" s="446"/>
      <c r="P27" s="446"/>
      <c r="Q27" s="446"/>
    </row>
    <row r="28" spans="1:17" ht="15" x14ac:dyDescent="0.25">
      <c r="A28" s="465" t="s">
        <v>722</v>
      </c>
      <c r="B28" s="470">
        <v>0.23</v>
      </c>
      <c r="C28" s="471">
        <v>0.55000000000000004</v>
      </c>
      <c r="D28" s="471">
        <v>0</v>
      </c>
      <c r="E28" s="471">
        <v>0</v>
      </c>
      <c r="F28" s="51">
        <v>0.78</v>
      </c>
      <c r="G28" s="78">
        <v>2020</v>
      </c>
      <c r="I28" s="48"/>
      <c r="J28" s="48"/>
      <c r="K28" s="477"/>
      <c r="L28" s="444"/>
      <c r="M28" s="329"/>
      <c r="N28" s="446"/>
      <c r="O28" s="446"/>
      <c r="P28" s="446"/>
      <c r="Q28" s="446"/>
    </row>
    <row r="29" spans="1:17" ht="15" x14ac:dyDescent="0.25">
      <c r="A29" s="472" t="s">
        <v>723</v>
      </c>
      <c r="B29" s="470">
        <v>0.35</v>
      </c>
      <c r="C29" s="471">
        <v>2.69</v>
      </c>
      <c r="D29" s="471">
        <v>0</v>
      </c>
      <c r="E29" s="471">
        <v>0</v>
      </c>
      <c r="F29" s="51">
        <v>3.04</v>
      </c>
      <c r="G29" s="78">
        <v>2020</v>
      </c>
      <c r="I29" s="48"/>
      <c r="J29" s="48"/>
      <c r="K29" s="477"/>
      <c r="L29" s="444"/>
      <c r="M29" s="329"/>
      <c r="N29" s="446"/>
      <c r="O29" s="446"/>
      <c r="P29" s="446"/>
      <c r="Q29" s="446"/>
    </row>
    <row r="30" spans="1:17" ht="15" x14ac:dyDescent="0.25">
      <c r="A30" s="472" t="s">
        <v>518</v>
      </c>
      <c r="B30" s="470">
        <v>0.2</v>
      </c>
      <c r="C30" s="471">
        <v>1.1000000000000001</v>
      </c>
      <c r="D30" s="471">
        <v>0</v>
      </c>
      <c r="E30" s="471">
        <v>0</v>
      </c>
      <c r="F30" s="51">
        <v>1.3</v>
      </c>
      <c r="G30" s="78">
        <v>2017</v>
      </c>
      <c r="I30" s="48"/>
      <c r="J30" s="48"/>
      <c r="K30" s="477"/>
      <c r="L30" s="444"/>
      <c r="M30" s="329"/>
      <c r="N30" s="446"/>
      <c r="O30" s="446"/>
      <c r="P30" s="446"/>
      <c r="Q30" s="446"/>
    </row>
    <row r="31" spans="1:17" ht="15" x14ac:dyDescent="0.25">
      <c r="A31" s="465" t="s">
        <v>612</v>
      </c>
      <c r="B31" s="470">
        <v>1.22</v>
      </c>
      <c r="C31" s="471">
        <v>0.57999999999999996</v>
      </c>
      <c r="D31" s="471">
        <v>0</v>
      </c>
      <c r="E31" s="471">
        <v>0</v>
      </c>
      <c r="F31" s="51">
        <v>1.8</v>
      </c>
      <c r="G31" s="78">
        <v>2019</v>
      </c>
      <c r="I31" s="48"/>
      <c r="J31" s="48"/>
      <c r="K31" s="477"/>
      <c r="L31" s="444"/>
      <c r="M31" s="329"/>
      <c r="N31" s="446"/>
      <c r="O31" s="446"/>
      <c r="P31" s="446"/>
      <c r="Q31" s="446"/>
    </row>
    <row r="32" spans="1:17" ht="15" x14ac:dyDescent="0.25">
      <c r="A32" s="465" t="s">
        <v>724</v>
      </c>
      <c r="B32" s="470">
        <v>1.95</v>
      </c>
      <c r="C32" s="471">
        <v>15.2</v>
      </c>
      <c r="D32" s="471">
        <v>0</v>
      </c>
      <c r="E32" s="471">
        <v>0</v>
      </c>
      <c r="F32" s="51">
        <v>17.149999999999999</v>
      </c>
      <c r="G32" s="78">
        <v>2020</v>
      </c>
      <c r="I32" s="48"/>
      <c r="J32" s="48"/>
      <c r="K32" s="477"/>
      <c r="L32" s="64"/>
      <c r="M32" s="64"/>
      <c r="N32" s="62"/>
      <c r="O32" s="62"/>
      <c r="P32" s="62"/>
      <c r="Q32" s="62"/>
    </row>
    <row r="33" spans="1:17" ht="15" x14ac:dyDescent="0.25">
      <c r="A33" s="465" t="s">
        <v>725</v>
      </c>
      <c r="B33" s="470">
        <v>18.8</v>
      </c>
      <c r="C33" s="471">
        <v>1.3</v>
      </c>
      <c r="D33" s="471">
        <v>0</v>
      </c>
      <c r="E33" s="471">
        <v>0</v>
      </c>
      <c r="F33" s="51">
        <v>20.100000000000001</v>
      </c>
      <c r="G33" s="78">
        <v>2020</v>
      </c>
      <c r="I33" s="48"/>
      <c r="J33" s="48"/>
      <c r="K33" s="477"/>
      <c r="L33" s="62"/>
      <c r="M33" s="62"/>
      <c r="N33" s="62"/>
      <c r="O33" s="62"/>
      <c r="P33" s="62"/>
      <c r="Q33" s="62"/>
    </row>
    <row r="34" spans="1:17" ht="15" x14ac:dyDescent="0.25">
      <c r="A34" s="465" t="s">
        <v>726</v>
      </c>
      <c r="B34" s="470">
        <v>1.47</v>
      </c>
      <c r="C34" s="471">
        <v>0.95</v>
      </c>
      <c r="D34" s="471">
        <v>0</v>
      </c>
      <c r="E34" s="471">
        <v>0</v>
      </c>
      <c r="F34" s="51">
        <v>2.42</v>
      </c>
      <c r="G34" s="78">
        <v>2020</v>
      </c>
      <c r="I34" s="48"/>
      <c r="J34" s="48"/>
      <c r="K34" s="477"/>
      <c r="L34" s="443"/>
      <c r="M34" s="464"/>
      <c r="N34" s="446"/>
      <c r="O34" s="446"/>
      <c r="P34" s="446"/>
      <c r="Q34" s="446"/>
    </row>
    <row r="35" spans="1:17" ht="15" x14ac:dyDescent="0.25">
      <c r="A35" s="465" t="s">
        <v>520</v>
      </c>
      <c r="B35" s="470">
        <v>3.14</v>
      </c>
      <c r="C35" s="471">
        <v>0.53</v>
      </c>
      <c r="D35" s="471">
        <v>0</v>
      </c>
      <c r="E35" s="471">
        <v>0</v>
      </c>
      <c r="F35" s="51">
        <v>3.66</v>
      </c>
      <c r="G35" s="78">
        <v>2017</v>
      </c>
      <c r="I35" s="48"/>
      <c r="J35" s="48"/>
      <c r="K35" s="477"/>
      <c r="L35" s="443"/>
      <c r="M35" s="464"/>
      <c r="N35" s="446"/>
      <c r="O35" s="446"/>
      <c r="P35" s="446"/>
      <c r="Q35" s="446"/>
    </row>
    <row r="36" spans="1:17" ht="15" x14ac:dyDescent="0.25">
      <c r="A36" s="465" t="s">
        <v>521</v>
      </c>
      <c r="B36" s="470">
        <v>5.5</v>
      </c>
      <c r="C36" s="471">
        <v>0</v>
      </c>
      <c r="D36" s="471">
        <v>0</v>
      </c>
      <c r="E36" s="471">
        <v>0</v>
      </c>
      <c r="F36" s="51">
        <v>5.5</v>
      </c>
      <c r="G36" s="78">
        <v>2017</v>
      </c>
      <c r="I36" s="64"/>
      <c r="J36" s="64"/>
      <c r="K36" s="477"/>
      <c r="L36" s="443"/>
      <c r="M36" s="464"/>
      <c r="N36" s="446"/>
      <c r="O36" s="446"/>
      <c r="P36" s="446"/>
      <c r="Q36" s="446"/>
    </row>
    <row r="37" spans="1:17" ht="15" x14ac:dyDescent="0.25">
      <c r="A37" s="473" t="s">
        <v>523</v>
      </c>
      <c r="B37" s="474">
        <v>2.89</v>
      </c>
      <c r="C37" s="475">
        <v>0.56999999999999995</v>
      </c>
      <c r="D37" s="475">
        <v>0</v>
      </c>
      <c r="E37" s="475">
        <v>0</v>
      </c>
      <c r="F37" s="390">
        <v>3.46</v>
      </c>
      <c r="G37" s="79">
        <v>2016</v>
      </c>
      <c r="I37" s="64"/>
      <c r="J37" s="64"/>
      <c r="K37" s="477"/>
      <c r="L37" s="444"/>
      <c r="M37" s="464"/>
      <c r="N37" s="446"/>
      <c r="O37" s="446"/>
      <c r="P37" s="446"/>
      <c r="Q37" s="446"/>
    </row>
    <row r="38" spans="1:17" ht="15.75" thickBot="1" x14ac:dyDescent="0.3">
      <c r="A38" s="80" t="s">
        <v>89</v>
      </c>
      <c r="B38" s="296">
        <f>SUM(B5:B37)</f>
        <v>104.52000000000001</v>
      </c>
      <c r="C38" s="297">
        <f>SUM(C5:C37)</f>
        <v>48.530000000000008</v>
      </c>
      <c r="D38" s="297">
        <f>SUM(D5:D37)</f>
        <v>0.9700000000000002</v>
      </c>
      <c r="E38" s="297">
        <f>SUM(E5:E37)</f>
        <v>0</v>
      </c>
      <c r="F38" s="387">
        <f>SUM(F5:F37)</f>
        <v>154.88999999999996</v>
      </c>
      <c r="G38" s="388"/>
      <c r="I38" s="482"/>
      <c r="J38" s="64"/>
      <c r="K38" s="477"/>
      <c r="L38" s="444"/>
      <c r="M38" s="442"/>
      <c r="N38" s="15"/>
      <c r="O38" s="15"/>
      <c r="P38" s="15"/>
      <c r="Q38" s="15"/>
    </row>
    <row r="39" spans="1:17" x14ac:dyDescent="0.2">
      <c r="B39" s="52"/>
      <c r="C39" s="52"/>
      <c r="D39" s="52"/>
      <c r="E39" s="52"/>
      <c r="I39" s="62"/>
      <c r="J39" s="62"/>
      <c r="K39" s="62"/>
      <c r="L39" s="62"/>
    </row>
    <row r="40" spans="1:17" x14ac:dyDescent="0.2">
      <c r="A40" s="43" t="s">
        <v>637</v>
      </c>
      <c r="B40" s="52"/>
      <c r="C40" s="52"/>
      <c r="D40" s="52"/>
      <c r="E40" s="52"/>
      <c r="I40" s="62"/>
      <c r="J40" s="62"/>
      <c r="K40" s="62"/>
      <c r="L40" s="62"/>
    </row>
    <row r="41" spans="1:17" ht="13.5" x14ac:dyDescent="0.2">
      <c r="A41" s="77" t="s">
        <v>306</v>
      </c>
      <c r="B41" s="48"/>
      <c r="C41" s="48"/>
      <c r="I41" s="62"/>
      <c r="J41" s="62"/>
      <c r="K41" s="62"/>
      <c r="L41" s="62"/>
    </row>
    <row r="42" spans="1:17" x14ac:dyDescent="0.2">
      <c r="A42" s="77"/>
      <c r="B42" s="48"/>
      <c r="C42" s="48"/>
      <c r="I42" s="62"/>
      <c r="J42" s="62"/>
      <c r="K42" s="62"/>
      <c r="L42" s="62"/>
    </row>
    <row r="43" spans="1:17" x14ac:dyDescent="0.2">
      <c r="A43" s="419" t="s">
        <v>311</v>
      </c>
      <c r="B43" s="62"/>
      <c r="C43" s="62"/>
      <c r="D43" s="62"/>
      <c r="I43" s="62"/>
      <c r="J43" s="62"/>
      <c r="K43" s="62"/>
      <c r="L43" s="62"/>
    </row>
    <row r="44" spans="1:17" ht="13.5" x14ac:dyDescent="0.2">
      <c r="A44" s="419" t="s">
        <v>304</v>
      </c>
      <c r="B44" s="62"/>
      <c r="C44" s="62"/>
      <c r="D44" s="62"/>
      <c r="I44" s="62"/>
      <c r="J44" s="62"/>
      <c r="K44" s="62"/>
      <c r="L44" s="62"/>
    </row>
    <row r="45" spans="1:17" x14ac:dyDescent="0.2">
      <c r="A45" s="272"/>
      <c r="B45" s="62"/>
      <c r="C45" s="62"/>
      <c r="D45" s="62"/>
      <c r="I45" s="62"/>
      <c r="J45" s="62"/>
      <c r="K45" s="62"/>
      <c r="L45" s="62"/>
    </row>
    <row r="46" spans="1:17" x14ac:dyDescent="0.2">
      <c r="A46" s="62"/>
      <c r="B46" s="62"/>
      <c r="C46" s="62"/>
      <c r="D46" s="62"/>
    </row>
    <row r="47" spans="1:17" x14ac:dyDescent="0.2">
      <c r="A47" s="62"/>
      <c r="B47" s="62"/>
      <c r="C47" s="62"/>
      <c r="D47" s="62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61"/>
  <sheetViews>
    <sheetView workbookViewId="0">
      <selection sqref="A1:D1"/>
    </sheetView>
  </sheetViews>
  <sheetFormatPr baseColWidth="10" defaultColWidth="11.42578125" defaultRowHeight="12.75" x14ac:dyDescent="0.2"/>
  <cols>
    <col min="1" max="1" width="28.140625" style="229" bestFit="1" customWidth="1"/>
    <col min="2" max="2" width="26.85546875" style="16" customWidth="1"/>
    <col min="3" max="3" width="13.140625" style="16" bestFit="1" customWidth="1"/>
    <col min="4" max="5" width="11.42578125" style="16"/>
    <col min="6" max="8" width="11.42578125" style="15"/>
    <col min="9" max="16384" width="11.42578125" style="16"/>
  </cols>
  <sheetData>
    <row r="1" spans="1:4" ht="61.5" customHeight="1" thickBot="1" x14ac:dyDescent="0.25">
      <c r="A1" s="573" t="s">
        <v>673</v>
      </c>
      <c r="B1" s="574"/>
      <c r="C1" s="574"/>
      <c r="D1" s="574"/>
    </row>
    <row r="2" spans="1:4" s="47" customFormat="1" ht="72" x14ac:dyDescent="0.2">
      <c r="A2" s="202" t="s">
        <v>672</v>
      </c>
      <c r="B2" s="307" t="s">
        <v>242</v>
      </c>
      <c r="C2" s="308" t="s">
        <v>585</v>
      </c>
    </row>
    <row r="3" spans="1:4" s="47" customFormat="1" x14ac:dyDescent="0.2">
      <c r="A3" s="313" t="s">
        <v>467</v>
      </c>
      <c r="B3" s="314" t="s">
        <v>476</v>
      </c>
      <c r="C3" s="424">
        <v>2015</v>
      </c>
    </row>
    <row r="4" spans="1:4" s="47" customFormat="1" x14ac:dyDescent="0.2">
      <c r="A4" s="313" t="s">
        <v>239</v>
      </c>
      <c r="B4" s="314" t="s">
        <v>476</v>
      </c>
      <c r="C4" s="424">
        <v>2008</v>
      </c>
    </row>
    <row r="5" spans="1:4" s="47" customFormat="1" x14ac:dyDescent="0.2">
      <c r="A5" s="313" t="s">
        <v>240</v>
      </c>
      <c r="B5" s="314" t="s">
        <v>476</v>
      </c>
      <c r="C5" s="424">
        <v>2008</v>
      </c>
    </row>
    <row r="6" spans="1:4" x14ac:dyDescent="0.2">
      <c r="A6" s="230" t="s">
        <v>160</v>
      </c>
      <c r="B6" s="231" t="s">
        <v>25</v>
      </c>
      <c r="C6" s="65">
        <v>2008</v>
      </c>
    </row>
    <row r="7" spans="1:4" x14ac:dyDescent="0.2">
      <c r="A7" s="230" t="s">
        <v>524</v>
      </c>
      <c r="B7" s="231" t="s">
        <v>26</v>
      </c>
      <c r="C7" s="65">
        <v>1974</v>
      </c>
    </row>
    <row r="8" spans="1:4" x14ac:dyDescent="0.2">
      <c r="A8" s="230" t="s">
        <v>162</v>
      </c>
      <c r="B8" s="231" t="s">
        <v>26</v>
      </c>
      <c r="C8" s="65">
        <v>2009</v>
      </c>
    </row>
    <row r="9" spans="1:4" x14ac:dyDescent="0.2">
      <c r="A9" s="230" t="s">
        <v>163</v>
      </c>
      <c r="B9" s="231" t="s">
        <v>26</v>
      </c>
      <c r="C9" s="65">
        <v>2003</v>
      </c>
    </row>
    <row r="10" spans="1:4" x14ac:dyDescent="0.2">
      <c r="A10" s="230" t="s">
        <v>161</v>
      </c>
      <c r="B10" s="231" t="s">
        <v>26</v>
      </c>
      <c r="C10" s="65">
        <v>2003</v>
      </c>
    </row>
    <row r="11" spans="1:4" x14ac:dyDescent="0.2">
      <c r="A11" s="288" t="s">
        <v>319</v>
      </c>
      <c r="B11" s="231" t="s">
        <v>26</v>
      </c>
      <c r="C11" s="65">
        <v>1997</v>
      </c>
    </row>
    <row r="12" spans="1:4" x14ac:dyDescent="0.2">
      <c r="A12" s="230" t="s">
        <v>166</v>
      </c>
      <c r="B12" s="232" t="s">
        <v>27</v>
      </c>
      <c r="C12" s="65">
        <v>2003</v>
      </c>
    </row>
    <row r="13" spans="1:4" x14ac:dyDescent="0.2">
      <c r="A13" s="230" t="s">
        <v>525</v>
      </c>
      <c r="B13" s="232" t="s">
        <v>27</v>
      </c>
      <c r="C13" s="65">
        <v>1970</v>
      </c>
    </row>
    <row r="14" spans="1:4" x14ac:dyDescent="0.2">
      <c r="A14" s="230" t="s">
        <v>165</v>
      </c>
      <c r="B14" s="232" t="s">
        <v>27</v>
      </c>
      <c r="C14" s="65">
        <v>1997</v>
      </c>
    </row>
    <row r="15" spans="1:4" x14ac:dyDescent="0.2">
      <c r="A15" s="230" t="s">
        <v>164</v>
      </c>
      <c r="B15" s="232" t="s">
        <v>27</v>
      </c>
      <c r="C15" s="65">
        <v>1997</v>
      </c>
    </row>
    <row r="16" spans="1:4" x14ac:dyDescent="0.2">
      <c r="A16" s="230" t="s">
        <v>167</v>
      </c>
      <c r="B16" s="232" t="s">
        <v>29</v>
      </c>
      <c r="C16" s="65">
        <v>2000</v>
      </c>
    </row>
    <row r="17" spans="1:3" x14ac:dyDescent="0.2">
      <c r="A17" s="230" t="s">
        <v>169</v>
      </c>
      <c r="B17" s="232" t="s">
        <v>29</v>
      </c>
      <c r="C17" s="65">
        <v>2004</v>
      </c>
    </row>
    <row r="18" spans="1:3" x14ac:dyDescent="0.2">
      <c r="A18" s="230" t="s">
        <v>168</v>
      </c>
      <c r="B18" s="232" t="s">
        <v>29</v>
      </c>
      <c r="C18" s="65">
        <v>2008</v>
      </c>
    </row>
    <row r="19" spans="1:3" x14ac:dyDescent="0.2">
      <c r="A19" s="230" t="s">
        <v>325</v>
      </c>
      <c r="B19" s="232" t="s">
        <v>540</v>
      </c>
      <c r="C19" s="65">
        <v>1983</v>
      </c>
    </row>
    <row r="20" spans="1:3" x14ac:dyDescent="0.2">
      <c r="A20" s="230" t="s">
        <v>621</v>
      </c>
      <c r="B20" s="232" t="s">
        <v>541</v>
      </c>
      <c r="C20" s="65">
        <v>2012</v>
      </c>
    </row>
    <row r="21" spans="1:3" x14ac:dyDescent="0.2">
      <c r="A21" s="230" t="s">
        <v>170</v>
      </c>
      <c r="B21" s="232" t="s">
        <v>32</v>
      </c>
      <c r="C21" s="65">
        <v>1973</v>
      </c>
    </row>
    <row r="22" spans="1:3" x14ac:dyDescent="0.2">
      <c r="A22" s="230" t="s">
        <v>376</v>
      </c>
      <c r="B22" s="232" t="s">
        <v>543</v>
      </c>
      <c r="C22" s="65">
        <v>2014</v>
      </c>
    </row>
    <row r="23" spans="1:3" x14ac:dyDescent="0.2">
      <c r="A23" s="230" t="s">
        <v>468</v>
      </c>
      <c r="B23" s="232" t="s">
        <v>35</v>
      </c>
      <c r="C23" s="65">
        <v>2014</v>
      </c>
    </row>
    <row r="24" spans="1:3" x14ac:dyDescent="0.2">
      <c r="A24" s="230" t="s">
        <v>610</v>
      </c>
      <c r="B24" s="232" t="s">
        <v>35</v>
      </c>
      <c r="C24" s="65">
        <v>2019</v>
      </c>
    </row>
    <row r="25" spans="1:3" x14ac:dyDescent="0.2">
      <c r="A25" s="230" t="s">
        <v>171</v>
      </c>
      <c r="B25" s="232" t="s">
        <v>35</v>
      </c>
      <c r="C25" s="65">
        <v>1992</v>
      </c>
    </row>
    <row r="26" spans="1:3" x14ac:dyDescent="0.2">
      <c r="A26" s="230" t="s">
        <v>172</v>
      </c>
      <c r="B26" s="232" t="s">
        <v>35</v>
      </c>
      <c r="C26" s="65">
        <v>1996</v>
      </c>
    </row>
    <row r="27" spans="1:3" x14ac:dyDescent="0.2">
      <c r="A27" s="230" t="s">
        <v>173</v>
      </c>
      <c r="B27" s="232" t="s">
        <v>35</v>
      </c>
      <c r="C27" s="65">
        <v>2008</v>
      </c>
    </row>
    <row r="28" spans="1:3" x14ac:dyDescent="0.2">
      <c r="A28" s="230" t="s">
        <v>174</v>
      </c>
      <c r="B28" s="232" t="s">
        <v>546</v>
      </c>
      <c r="C28" s="65">
        <v>2008</v>
      </c>
    </row>
    <row r="29" spans="1:3" x14ac:dyDescent="0.2">
      <c r="A29" s="230" t="s">
        <v>176</v>
      </c>
      <c r="B29" s="232" t="s">
        <v>36</v>
      </c>
      <c r="C29" s="65">
        <v>2001</v>
      </c>
    </row>
    <row r="30" spans="1:3" x14ac:dyDescent="0.2">
      <c r="A30" s="230" t="s">
        <v>365</v>
      </c>
      <c r="B30" s="232" t="s">
        <v>36</v>
      </c>
      <c r="C30" s="65">
        <v>2013</v>
      </c>
    </row>
    <row r="31" spans="1:3" x14ac:dyDescent="0.2">
      <c r="A31" s="230" t="s">
        <v>177</v>
      </c>
      <c r="B31" s="232" t="s">
        <v>37</v>
      </c>
      <c r="C31" s="65">
        <v>1991</v>
      </c>
    </row>
    <row r="32" spans="1:3" x14ac:dyDescent="0.2">
      <c r="A32" s="230" t="s">
        <v>178</v>
      </c>
      <c r="B32" s="232" t="s">
        <v>37</v>
      </c>
      <c r="C32" s="65">
        <v>1996</v>
      </c>
    </row>
    <row r="33" spans="1:8" x14ac:dyDescent="0.2">
      <c r="A33" s="230" t="s">
        <v>700</v>
      </c>
      <c r="B33" s="232" t="s">
        <v>107</v>
      </c>
      <c r="C33" s="65">
        <v>2006</v>
      </c>
    </row>
    <row r="34" spans="1:8" x14ac:dyDescent="0.2">
      <c r="A34" s="288" t="s">
        <v>701</v>
      </c>
      <c r="B34" s="232" t="s">
        <v>107</v>
      </c>
      <c r="C34" s="65">
        <v>2006</v>
      </c>
    </row>
    <row r="35" spans="1:8" x14ac:dyDescent="0.2">
      <c r="A35" s="230" t="s">
        <v>90</v>
      </c>
      <c r="B35" s="232" t="s">
        <v>108</v>
      </c>
      <c r="C35" s="65">
        <v>2010</v>
      </c>
    </row>
    <row r="36" spans="1:8" x14ac:dyDescent="0.2">
      <c r="A36" s="230" t="s">
        <v>181</v>
      </c>
      <c r="B36" s="232" t="s">
        <v>39</v>
      </c>
      <c r="C36" s="65">
        <v>2002</v>
      </c>
    </row>
    <row r="37" spans="1:8" x14ac:dyDescent="0.2">
      <c r="A37" s="230" t="s">
        <v>182</v>
      </c>
      <c r="B37" s="232" t="s">
        <v>39</v>
      </c>
      <c r="C37" s="65">
        <v>2002</v>
      </c>
    </row>
    <row r="38" spans="1:8" x14ac:dyDescent="0.2">
      <c r="A38" s="230" t="s">
        <v>295</v>
      </c>
      <c r="B38" s="232" t="s">
        <v>39</v>
      </c>
      <c r="C38" s="65">
        <v>2002</v>
      </c>
    </row>
    <row r="39" spans="1:8" x14ac:dyDescent="0.2">
      <c r="A39" s="288" t="s">
        <v>296</v>
      </c>
      <c r="B39" s="232" t="s">
        <v>39</v>
      </c>
      <c r="C39" s="65">
        <v>2012</v>
      </c>
    </row>
    <row r="40" spans="1:8" x14ac:dyDescent="0.2">
      <c r="A40" s="288" t="s">
        <v>180</v>
      </c>
      <c r="B40" s="232" t="s">
        <v>39</v>
      </c>
      <c r="C40" s="65">
        <v>2003</v>
      </c>
    </row>
    <row r="41" spans="1:8" s="291" customFormat="1" x14ac:dyDescent="0.2">
      <c r="A41" s="233" t="s">
        <v>179</v>
      </c>
      <c r="B41" s="231" t="s">
        <v>39</v>
      </c>
      <c r="C41" s="303">
        <v>1991</v>
      </c>
      <c r="F41" s="15"/>
      <c r="G41" s="15"/>
      <c r="H41" s="15"/>
    </row>
    <row r="42" spans="1:8" s="291" customFormat="1" x14ac:dyDescent="0.2">
      <c r="A42" s="233" t="s">
        <v>186</v>
      </c>
      <c r="B42" s="231" t="s">
        <v>40</v>
      </c>
      <c r="C42" s="303">
        <v>2001</v>
      </c>
      <c r="F42" s="15"/>
      <c r="G42" s="15"/>
      <c r="H42" s="15"/>
    </row>
    <row r="43" spans="1:8" s="291" customFormat="1" x14ac:dyDescent="0.2">
      <c r="A43" s="233" t="s">
        <v>526</v>
      </c>
      <c r="B43" s="231" t="s">
        <v>40</v>
      </c>
      <c r="C43" s="303">
        <v>2001</v>
      </c>
      <c r="F43" s="15"/>
      <c r="G43" s="15"/>
      <c r="H43" s="15"/>
    </row>
    <row r="44" spans="1:8" x14ac:dyDescent="0.2">
      <c r="A44" s="233" t="s">
        <v>252</v>
      </c>
      <c r="B44" s="232" t="s">
        <v>40</v>
      </c>
      <c r="C44" s="65">
        <v>2011</v>
      </c>
    </row>
    <row r="45" spans="1:8" x14ac:dyDescent="0.2">
      <c r="A45" s="233" t="s">
        <v>251</v>
      </c>
      <c r="B45" s="232" t="s">
        <v>40</v>
      </c>
      <c r="C45" s="65">
        <v>2011</v>
      </c>
    </row>
    <row r="46" spans="1:8" x14ac:dyDescent="0.2">
      <c r="A46" s="233" t="s">
        <v>322</v>
      </c>
      <c r="B46" s="232" t="s">
        <v>40</v>
      </c>
      <c r="C46" s="65">
        <v>2002</v>
      </c>
    </row>
    <row r="47" spans="1:8" x14ac:dyDescent="0.2">
      <c r="A47" s="233" t="s">
        <v>183</v>
      </c>
      <c r="B47" s="232" t="s">
        <v>40</v>
      </c>
      <c r="C47" s="65">
        <v>2002</v>
      </c>
    </row>
    <row r="48" spans="1:8" x14ac:dyDescent="0.2">
      <c r="A48" s="233" t="s">
        <v>320</v>
      </c>
      <c r="B48" s="232" t="s">
        <v>40</v>
      </c>
      <c r="C48" s="65">
        <v>2011</v>
      </c>
    </row>
    <row r="49" spans="1:8" x14ac:dyDescent="0.2">
      <c r="A49" s="233" t="s">
        <v>321</v>
      </c>
      <c r="B49" s="232" t="s">
        <v>40</v>
      </c>
      <c r="C49" s="65">
        <v>2011</v>
      </c>
    </row>
    <row r="50" spans="1:8" x14ac:dyDescent="0.2">
      <c r="A50" s="233" t="s">
        <v>366</v>
      </c>
      <c r="B50" s="232" t="s">
        <v>40</v>
      </c>
      <c r="C50" s="65">
        <v>2012</v>
      </c>
    </row>
    <row r="51" spans="1:8" s="291" customFormat="1" x14ac:dyDescent="0.2">
      <c r="A51" s="302" t="s">
        <v>187</v>
      </c>
      <c r="B51" s="231" t="s">
        <v>40</v>
      </c>
      <c r="C51" s="303">
        <v>2002</v>
      </c>
      <c r="F51" s="15"/>
      <c r="G51" s="15"/>
      <c r="H51" s="15"/>
    </row>
    <row r="52" spans="1:8" s="291" customFormat="1" x14ac:dyDescent="0.2">
      <c r="A52" s="302" t="s">
        <v>702</v>
      </c>
      <c r="B52" s="231" t="s">
        <v>40</v>
      </c>
      <c r="C52" s="303">
        <v>1998</v>
      </c>
      <c r="F52" s="15"/>
      <c r="G52" s="15"/>
      <c r="H52" s="15"/>
    </row>
    <row r="53" spans="1:8" x14ac:dyDescent="0.2">
      <c r="A53" s="302" t="s">
        <v>703</v>
      </c>
      <c r="B53" s="232" t="s">
        <v>40</v>
      </c>
      <c r="C53" s="65">
        <v>2006</v>
      </c>
    </row>
    <row r="54" spans="1:8" x14ac:dyDescent="0.2">
      <c r="A54" s="302" t="s">
        <v>704</v>
      </c>
      <c r="B54" s="232" t="s">
        <v>40</v>
      </c>
      <c r="C54" s="65">
        <v>2006</v>
      </c>
    </row>
    <row r="55" spans="1:8" x14ac:dyDescent="0.2">
      <c r="A55" s="233" t="s">
        <v>184</v>
      </c>
      <c r="B55" s="232" t="s">
        <v>40</v>
      </c>
      <c r="C55" s="65">
        <v>1983</v>
      </c>
    </row>
    <row r="56" spans="1:8" x14ac:dyDescent="0.2">
      <c r="A56" s="230" t="s">
        <v>185</v>
      </c>
      <c r="B56" s="232" t="s">
        <v>40</v>
      </c>
      <c r="C56" s="65">
        <v>1995</v>
      </c>
    </row>
    <row r="57" spans="1:8" x14ac:dyDescent="0.2">
      <c r="A57" s="230" t="s">
        <v>188</v>
      </c>
      <c r="B57" s="232" t="s">
        <v>41</v>
      </c>
      <c r="C57" s="65">
        <v>1994</v>
      </c>
    </row>
    <row r="58" spans="1:8" x14ac:dyDescent="0.2">
      <c r="A58" s="230" t="s">
        <v>189</v>
      </c>
      <c r="B58" s="232" t="s">
        <v>42</v>
      </c>
      <c r="C58" s="65">
        <v>1991</v>
      </c>
    </row>
    <row r="59" spans="1:8" x14ac:dyDescent="0.2">
      <c r="A59" s="230" t="s">
        <v>190</v>
      </c>
      <c r="B59" s="232" t="s">
        <v>83</v>
      </c>
      <c r="C59" s="65">
        <v>1990</v>
      </c>
    </row>
    <row r="60" spans="1:8" x14ac:dyDescent="0.2">
      <c r="A60" s="230" t="s">
        <v>191</v>
      </c>
      <c r="B60" s="232" t="s">
        <v>44</v>
      </c>
      <c r="C60" s="65">
        <v>1994</v>
      </c>
    </row>
    <row r="61" spans="1:8" x14ac:dyDescent="0.2">
      <c r="A61" s="288" t="s">
        <v>367</v>
      </c>
      <c r="B61" s="232" t="s">
        <v>254</v>
      </c>
      <c r="C61" s="65">
        <v>2009</v>
      </c>
    </row>
    <row r="62" spans="1:8" x14ac:dyDescent="0.2">
      <c r="A62" s="288" t="s">
        <v>260</v>
      </c>
      <c r="B62" s="232" t="s">
        <v>298</v>
      </c>
      <c r="C62" s="65">
        <v>2004</v>
      </c>
    </row>
    <row r="63" spans="1:8" x14ac:dyDescent="0.2">
      <c r="A63" s="288" t="s">
        <v>470</v>
      </c>
      <c r="B63" s="232" t="s">
        <v>551</v>
      </c>
      <c r="C63" s="65">
        <v>2012</v>
      </c>
    </row>
    <row r="64" spans="1:8" x14ac:dyDescent="0.2">
      <c r="A64" s="233" t="s">
        <v>335</v>
      </c>
      <c r="B64" s="231" t="s">
        <v>551</v>
      </c>
      <c r="C64" s="303">
        <v>2014</v>
      </c>
    </row>
    <row r="65" spans="1:3" x14ac:dyDescent="0.2">
      <c r="A65" s="233" t="s">
        <v>192</v>
      </c>
      <c r="B65" s="231" t="s">
        <v>552</v>
      </c>
      <c r="C65" s="303">
        <v>1995</v>
      </c>
    </row>
    <row r="66" spans="1:3" x14ac:dyDescent="0.2">
      <c r="A66" s="230" t="s">
        <v>194</v>
      </c>
      <c r="B66" s="232" t="s">
        <v>552</v>
      </c>
      <c r="C66" s="65">
        <v>1995</v>
      </c>
    </row>
    <row r="67" spans="1:3" x14ac:dyDescent="0.2">
      <c r="A67" s="230" t="s">
        <v>284</v>
      </c>
      <c r="B67" s="232" t="s">
        <v>255</v>
      </c>
      <c r="C67" s="65">
        <v>2011</v>
      </c>
    </row>
    <row r="68" spans="1:3" x14ac:dyDescent="0.2">
      <c r="A68" s="230" t="s">
        <v>237</v>
      </c>
      <c r="B68" s="232" t="s">
        <v>280</v>
      </c>
      <c r="C68" s="65">
        <v>1982</v>
      </c>
    </row>
    <row r="69" spans="1:3" x14ac:dyDescent="0.2">
      <c r="A69" s="288" t="s">
        <v>368</v>
      </c>
      <c r="B69" s="232" t="s">
        <v>280</v>
      </c>
      <c r="C69" s="65">
        <v>2016</v>
      </c>
    </row>
    <row r="70" spans="1:3" x14ac:dyDescent="0.2">
      <c r="A70" s="230" t="s">
        <v>238</v>
      </c>
      <c r="B70" s="232" t="s">
        <v>280</v>
      </c>
      <c r="C70" s="65">
        <v>1975</v>
      </c>
    </row>
    <row r="71" spans="1:3" x14ac:dyDescent="0.2">
      <c r="A71" s="230" t="s">
        <v>195</v>
      </c>
      <c r="B71" s="232" t="s">
        <v>49</v>
      </c>
      <c r="C71" s="65">
        <v>2000</v>
      </c>
    </row>
    <row r="72" spans="1:3" x14ac:dyDescent="0.2">
      <c r="A72" s="230" t="s">
        <v>705</v>
      </c>
      <c r="B72" s="232" t="s">
        <v>49</v>
      </c>
      <c r="C72" s="65">
        <v>2007</v>
      </c>
    </row>
    <row r="73" spans="1:3" x14ac:dyDescent="0.2">
      <c r="A73" s="230" t="s">
        <v>196</v>
      </c>
      <c r="B73" s="232" t="s">
        <v>50</v>
      </c>
      <c r="C73" s="65">
        <v>1994</v>
      </c>
    </row>
    <row r="74" spans="1:3" x14ac:dyDescent="0.2">
      <c r="A74" s="230" t="s">
        <v>528</v>
      </c>
      <c r="B74" s="232" t="s">
        <v>52</v>
      </c>
      <c r="C74" s="65">
        <v>2001</v>
      </c>
    </row>
    <row r="75" spans="1:3" x14ac:dyDescent="0.2">
      <c r="A75" s="230" t="s">
        <v>198</v>
      </c>
      <c r="B75" s="232" t="s">
        <v>52</v>
      </c>
      <c r="C75" s="65">
        <v>2001</v>
      </c>
    </row>
    <row r="76" spans="1:3" x14ac:dyDescent="0.2">
      <c r="A76" s="230" t="s">
        <v>283</v>
      </c>
      <c r="B76" s="232" t="s">
        <v>52</v>
      </c>
      <c r="C76" s="65">
        <v>2012</v>
      </c>
    </row>
    <row r="77" spans="1:3" x14ac:dyDescent="0.2">
      <c r="A77" s="230" t="s">
        <v>331</v>
      </c>
      <c r="B77" s="232" t="s">
        <v>52</v>
      </c>
      <c r="C77" s="65">
        <v>2015</v>
      </c>
    </row>
    <row r="78" spans="1:3" x14ac:dyDescent="0.2">
      <c r="A78" s="288" t="s">
        <v>706</v>
      </c>
      <c r="B78" s="232" t="s">
        <v>52</v>
      </c>
      <c r="C78" s="65">
        <v>2015</v>
      </c>
    </row>
    <row r="79" spans="1:3" x14ac:dyDescent="0.2">
      <c r="A79" s="230" t="s">
        <v>199</v>
      </c>
      <c r="B79" s="232" t="s">
        <v>52</v>
      </c>
      <c r="C79" s="65">
        <v>1982</v>
      </c>
    </row>
    <row r="80" spans="1:3" x14ac:dyDescent="0.2">
      <c r="A80" s="230" t="s">
        <v>197</v>
      </c>
      <c r="B80" s="232" t="s">
        <v>52</v>
      </c>
      <c r="C80" s="65">
        <v>1984</v>
      </c>
    </row>
    <row r="81" spans="1:3" x14ac:dyDescent="0.2">
      <c r="A81" s="288" t="s">
        <v>707</v>
      </c>
      <c r="B81" s="232" t="s">
        <v>52</v>
      </c>
      <c r="C81" s="65">
        <v>1986</v>
      </c>
    </row>
    <row r="82" spans="1:3" x14ac:dyDescent="0.2">
      <c r="A82" s="288" t="s">
        <v>527</v>
      </c>
      <c r="B82" s="232" t="s">
        <v>52</v>
      </c>
      <c r="C82" s="65">
        <v>1985</v>
      </c>
    </row>
    <row r="83" spans="1:3" x14ac:dyDescent="0.2">
      <c r="A83" s="230" t="s">
        <v>200</v>
      </c>
      <c r="B83" s="232" t="s">
        <v>52</v>
      </c>
      <c r="C83" s="65">
        <v>1998</v>
      </c>
    </row>
    <row r="84" spans="1:3" x14ac:dyDescent="0.2">
      <c r="A84" s="230" t="s">
        <v>297</v>
      </c>
      <c r="B84" s="232" t="s">
        <v>53</v>
      </c>
      <c r="C84" s="65">
        <v>2002</v>
      </c>
    </row>
    <row r="85" spans="1:3" x14ac:dyDescent="0.2">
      <c r="A85" s="230" t="s">
        <v>469</v>
      </c>
      <c r="B85" s="232" t="s">
        <v>53</v>
      </c>
      <c r="C85" s="65">
        <v>2016</v>
      </c>
    </row>
    <row r="86" spans="1:3" x14ac:dyDescent="0.2">
      <c r="A86" s="230" t="s">
        <v>201</v>
      </c>
      <c r="B86" s="232" t="s">
        <v>53</v>
      </c>
      <c r="C86" s="65">
        <v>1990</v>
      </c>
    </row>
    <row r="87" spans="1:3" x14ac:dyDescent="0.2">
      <c r="A87" s="288" t="s">
        <v>202</v>
      </c>
      <c r="B87" s="232" t="s">
        <v>53</v>
      </c>
      <c r="C87" s="65">
        <v>1991</v>
      </c>
    </row>
    <row r="88" spans="1:3" x14ac:dyDescent="0.2">
      <c r="A88" s="230" t="s">
        <v>203</v>
      </c>
      <c r="B88" s="232" t="s">
        <v>53</v>
      </c>
      <c r="C88" s="65">
        <v>1994</v>
      </c>
    </row>
    <row r="89" spans="1:3" x14ac:dyDescent="0.2">
      <c r="A89" s="230" t="s">
        <v>204</v>
      </c>
      <c r="B89" s="232" t="s">
        <v>53</v>
      </c>
      <c r="C89" s="65">
        <v>1994</v>
      </c>
    </row>
    <row r="90" spans="1:3" x14ac:dyDescent="0.2">
      <c r="A90" s="230" t="s">
        <v>205</v>
      </c>
      <c r="B90" s="232" t="s">
        <v>53</v>
      </c>
      <c r="C90" s="65">
        <v>1985</v>
      </c>
    </row>
    <row r="91" spans="1:3" x14ac:dyDescent="0.2">
      <c r="A91" s="230" t="s">
        <v>206</v>
      </c>
      <c r="B91" s="232" t="s">
        <v>53</v>
      </c>
      <c r="C91" s="65">
        <v>1985</v>
      </c>
    </row>
    <row r="92" spans="1:3" x14ac:dyDescent="0.2">
      <c r="A92" s="230" t="s">
        <v>207</v>
      </c>
      <c r="B92" s="232" t="s">
        <v>53</v>
      </c>
      <c r="C92" s="65">
        <v>1987</v>
      </c>
    </row>
    <row r="93" spans="1:3" x14ac:dyDescent="0.2">
      <c r="A93" s="230" t="s">
        <v>208</v>
      </c>
      <c r="B93" s="232" t="s">
        <v>53</v>
      </c>
      <c r="C93" s="65">
        <v>1988</v>
      </c>
    </row>
    <row r="94" spans="1:3" x14ac:dyDescent="0.2">
      <c r="A94" s="230" t="s">
        <v>209</v>
      </c>
      <c r="B94" s="232" t="s">
        <v>53</v>
      </c>
      <c r="C94" s="65">
        <v>1989</v>
      </c>
    </row>
    <row r="95" spans="1:3" x14ac:dyDescent="0.2">
      <c r="A95" s="230" t="s">
        <v>257</v>
      </c>
      <c r="B95" s="232" t="s">
        <v>53</v>
      </c>
      <c r="C95" s="65">
        <v>2009</v>
      </c>
    </row>
    <row r="96" spans="1:3" x14ac:dyDescent="0.2">
      <c r="A96" s="230" t="s">
        <v>210</v>
      </c>
      <c r="B96" s="232" t="s">
        <v>54</v>
      </c>
      <c r="C96" s="65">
        <v>1984</v>
      </c>
    </row>
    <row r="97" spans="1:8" x14ac:dyDescent="0.2">
      <c r="A97" s="230" t="s">
        <v>708</v>
      </c>
      <c r="B97" s="232" t="s">
        <v>54</v>
      </c>
      <c r="C97" s="65">
        <v>1986</v>
      </c>
    </row>
    <row r="98" spans="1:8" x14ac:dyDescent="0.2">
      <c r="A98" s="230" t="s">
        <v>211</v>
      </c>
      <c r="B98" s="232" t="s">
        <v>57</v>
      </c>
      <c r="C98" s="65">
        <v>1997</v>
      </c>
    </row>
    <row r="99" spans="1:8" x14ac:dyDescent="0.2">
      <c r="A99" s="230" t="s">
        <v>709</v>
      </c>
      <c r="B99" s="232" t="s">
        <v>110</v>
      </c>
      <c r="C99" s="65">
        <v>1999</v>
      </c>
    </row>
    <row r="100" spans="1:8" ht="15" x14ac:dyDescent="0.25">
      <c r="A100" s="233" t="s">
        <v>713</v>
      </c>
      <c r="B100" s="231" t="s">
        <v>110</v>
      </c>
      <c r="C100" s="303">
        <v>1998</v>
      </c>
      <c r="F100" s="462"/>
      <c r="H100" s="463"/>
    </row>
    <row r="101" spans="1:8" x14ac:dyDescent="0.2">
      <c r="A101" s="230" t="s">
        <v>212</v>
      </c>
      <c r="B101" s="232" t="s">
        <v>58</v>
      </c>
      <c r="C101" s="65">
        <v>1991</v>
      </c>
    </row>
    <row r="102" spans="1:8" x14ac:dyDescent="0.2">
      <c r="A102" s="230" t="s">
        <v>258</v>
      </c>
      <c r="B102" s="232" t="s">
        <v>281</v>
      </c>
      <c r="C102" s="65">
        <v>2010</v>
      </c>
    </row>
    <row r="103" spans="1:8" x14ac:dyDescent="0.2">
      <c r="A103" s="230" t="s">
        <v>213</v>
      </c>
      <c r="B103" s="232" t="s">
        <v>84</v>
      </c>
      <c r="C103" s="65">
        <v>2009</v>
      </c>
    </row>
    <row r="104" spans="1:8" x14ac:dyDescent="0.2">
      <c r="A104" s="230" t="s">
        <v>214</v>
      </c>
      <c r="B104" s="232" t="s">
        <v>85</v>
      </c>
      <c r="C104" s="65">
        <v>1983</v>
      </c>
    </row>
    <row r="105" spans="1:8" x14ac:dyDescent="0.2">
      <c r="A105" s="230" t="s">
        <v>530</v>
      </c>
      <c r="B105" s="232" t="s">
        <v>61</v>
      </c>
      <c r="C105" s="65">
        <v>1982</v>
      </c>
    </row>
    <row r="106" spans="1:8" x14ac:dyDescent="0.2">
      <c r="A106" s="230" t="s">
        <v>529</v>
      </c>
      <c r="B106" s="232" t="s">
        <v>61</v>
      </c>
      <c r="C106" s="65">
        <v>1983</v>
      </c>
    </row>
    <row r="107" spans="1:8" x14ac:dyDescent="0.2">
      <c r="A107" s="230" t="s">
        <v>531</v>
      </c>
      <c r="B107" s="232" t="s">
        <v>61</v>
      </c>
      <c r="C107" s="65">
        <v>1981</v>
      </c>
    </row>
    <row r="108" spans="1:8" x14ac:dyDescent="0.2">
      <c r="A108" s="230" t="s">
        <v>532</v>
      </c>
      <c r="B108" s="232" t="s">
        <v>61</v>
      </c>
      <c r="C108" s="65">
        <v>1982</v>
      </c>
    </row>
    <row r="109" spans="1:8" x14ac:dyDescent="0.2">
      <c r="A109" s="230" t="s">
        <v>533</v>
      </c>
      <c r="B109" s="232" t="s">
        <v>61</v>
      </c>
      <c r="C109" s="65">
        <v>1985</v>
      </c>
    </row>
    <row r="110" spans="1:8" x14ac:dyDescent="0.2">
      <c r="A110" s="230" t="s">
        <v>534</v>
      </c>
      <c r="B110" s="232" t="s">
        <v>61</v>
      </c>
      <c r="C110" s="65">
        <v>1986</v>
      </c>
    </row>
    <row r="111" spans="1:8" x14ac:dyDescent="0.2">
      <c r="A111" s="230" t="s">
        <v>235</v>
      </c>
      <c r="B111" s="232" t="s">
        <v>282</v>
      </c>
      <c r="C111" s="65">
        <v>2008</v>
      </c>
    </row>
    <row r="112" spans="1:8" x14ac:dyDescent="0.2">
      <c r="A112" s="230" t="s">
        <v>710</v>
      </c>
      <c r="B112" s="232" t="s">
        <v>68</v>
      </c>
      <c r="C112" s="65">
        <v>2020</v>
      </c>
    </row>
    <row r="113" spans="1:8" x14ac:dyDescent="0.2">
      <c r="A113" s="230" t="s">
        <v>711</v>
      </c>
      <c r="B113" s="232" t="s">
        <v>68</v>
      </c>
      <c r="C113" s="65">
        <v>1991</v>
      </c>
    </row>
    <row r="114" spans="1:8" x14ac:dyDescent="0.2">
      <c r="A114" s="230" t="s">
        <v>215</v>
      </c>
      <c r="B114" s="232" t="s">
        <v>68</v>
      </c>
      <c r="C114" s="65">
        <v>1992</v>
      </c>
    </row>
    <row r="115" spans="1:8" x14ac:dyDescent="0.2">
      <c r="A115" s="230" t="s">
        <v>216</v>
      </c>
      <c r="B115" s="232" t="s">
        <v>68</v>
      </c>
      <c r="C115" s="65">
        <v>1993</v>
      </c>
    </row>
    <row r="116" spans="1:8" x14ac:dyDescent="0.2">
      <c r="A116" s="230" t="s">
        <v>217</v>
      </c>
      <c r="B116" s="232" t="s">
        <v>68</v>
      </c>
      <c r="C116" s="65">
        <v>1996</v>
      </c>
    </row>
    <row r="117" spans="1:8" x14ac:dyDescent="0.2">
      <c r="A117" s="230" t="s">
        <v>218</v>
      </c>
      <c r="B117" s="232" t="s">
        <v>70</v>
      </c>
      <c r="C117" s="65">
        <v>1984</v>
      </c>
    </row>
    <row r="118" spans="1:8" x14ac:dyDescent="0.2">
      <c r="A118" s="230" t="s">
        <v>219</v>
      </c>
      <c r="B118" s="232" t="s">
        <v>72</v>
      </c>
      <c r="C118" s="65">
        <v>2002</v>
      </c>
    </row>
    <row r="119" spans="1:8" s="42" customFormat="1" x14ac:dyDescent="0.2">
      <c r="A119" s="392" t="s">
        <v>369</v>
      </c>
      <c r="B119" s="393" t="s">
        <v>72</v>
      </c>
      <c r="C119" s="394">
        <v>2013</v>
      </c>
      <c r="F119" s="15"/>
      <c r="G119" s="15"/>
      <c r="H119" s="15"/>
    </row>
    <row r="120" spans="1:8" x14ac:dyDescent="0.2">
      <c r="A120" s="230" t="s">
        <v>220</v>
      </c>
      <c r="B120" s="232" t="s">
        <v>72</v>
      </c>
      <c r="C120" s="65">
        <v>2003</v>
      </c>
      <c r="F120" s="446"/>
      <c r="G120" s="446"/>
      <c r="H120" s="446"/>
    </row>
    <row r="121" spans="1:8" x14ac:dyDescent="0.2">
      <c r="A121" s="230" t="s">
        <v>332</v>
      </c>
      <c r="B121" s="232" t="s">
        <v>72</v>
      </c>
      <c r="C121" s="65">
        <v>2006</v>
      </c>
    </row>
    <row r="122" spans="1:8" x14ac:dyDescent="0.2">
      <c r="A122" s="230" t="s">
        <v>712</v>
      </c>
      <c r="B122" s="232" t="s">
        <v>249</v>
      </c>
      <c r="C122" s="65">
        <v>2017</v>
      </c>
    </row>
    <row r="123" spans="1:8" x14ac:dyDescent="0.2">
      <c r="A123" s="230" t="s">
        <v>221</v>
      </c>
      <c r="B123" s="232" t="s">
        <v>565</v>
      </c>
      <c r="C123" s="65">
        <v>2008</v>
      </c>
    </row>
    <row r="124" spans="1:8" x14ac:dyDescent="0.2">
      <c r="A124" s="230" t="s">
        <v>285</v>
      </c>
      <c r="B124" s="232" t="s">
        <v>75</v>
      </c>
      <c r="C124" s="65">
        <v>1987</v>
      </c>
    </row>
    <row r="125" spans="1:8" x14ac:dyDescent="0.2">
      <c r="A125" s="230" t="s">
        <v>223</v>
      </c>
      <c r="B125" s="232" t="s">
        <v>75</v>
      </c>
      <c r="C125" s="65">
        <v>1982</v>
      </c>
    </row>
    <row r="126" spans="1:8" x14ac:dyDescent="0.2">
      <c r="A126" s="230" t="s">
        <v>224</v>
      </c>
      <c r="B126" s="232" t="s">
        <v>76</v>
      </c>
      <c r="C126" s="65">
        <v>1994</v>
      </c>
    </row>
    <row r="127" spans="1:8" x14ac:dyDescent="0.2">
      <c r="A127" s="230" t="s">
        <v>227</v>
      </c>
      <c r="B127" s="232" t="s">
        <v>76</v>
      </c>
      <c r="C127" s="65">
        <v>1995</v>
      </c>
    </row>
    <row r="128" spans="1:8" x14ac:dyDescent="0.2">
      <c r="A128" s="230" t="s">
        <v>225</v>
      </c>
      <c r="B128" s="232" t="s">
        <v>76</v>
      </c>
      <c r="C128" s="65">
        <v>1998</v>
      </c>
    </row>
    <row r="129" spans="1:3" x14ac:dyDescent="0.2">
      <c r="A129" s="230" t="s">
        <v>226</v>
      </c>
      <c r="B129" s="232" t="s">
        <v>76</v>
      </c>
      <c r="C129" s="65">
        <v>1998</v>
      </c>
    </row>
    <row r="130" spans="1:3" x14ac:dyDescent="0.2">
      <c r="A130" s="230" t="s">
        <v>228</v>
      </c>
      <c r="B130" s="232" t="s">
        <v>77</v>
      </c>
      <c r="C130" s="65">
        <v>1994</v>
      </c>
    </row>
    <row r="131" spans="1:3" x14ac:dyDescent="0.2">
      <c r="A131" s="233" t="s">
        <v>229</v>
      </c>
      <c r="B131" s="232" t="s">
        <v>77</v>
      </c>
      <c r="C131" s="65">
        <v>2009</v>
      </c>
    </row>
    <row r="132" spans="1:3" x14ac:dyDescent="0.2">
      <c r="A132" s="302" t="s">
        <v>323</v>
      </c>
      <c r="B132" s="232" t="s">
        <v>79</v>
      </c>
      <c r="C132" s="65">
        <v>2014</v>
      </c>
    </row>
    <row r="133" spans="1:3" x14ac:dyDescent="0.2">
      <c r="A133" s="230" t="s">
        <v>603</v>
      </c>
      <c r="B133" s="232" t="s">
        <v>79</v>
      </c>
      <c r="C133" s="65">
        <v>2019</v>
      </c>
    </row>
    <row r="134" spans="1:3" x14ac:dyDescent="0.2">
      <c r="A134" s="230" t="s">
        <v>230</v>
      </c>
      <c r="B134" s="232" t="s">
        <v>79</v>
      </c>
      <c r="C134" s="65">
        <v>1991</v>
      </c>
    </row>
    <row r="135" spans="1:3" x14ac:dyDescent="0.2">
      <c r="A135" s="230" t="s">
        <v>234</v>
      </c>
      <c r="B135" s="232" t="s">
        <v>81</v>
      </c>
      <c r="C135" s="65">
        <v>1999</v>
      </c>
    </row>
    <row r="136" spans="1:3" x14ac:dyDescent="0.2">
      <c r="A136" s="230" t="s">
        <v>231</v>
      </c>
      <c r="B136" s="232" t="s">
        <v>81</v>
      </c>
      <c r="C136" s="65">
        <v>1990</v>
      </c>
    </row>
    <row r="137" spans="1:3" x14ac:dyDescent="0.2">
      <c r="A137" s="230" t="s">
        <v>232</v>
      </c>
      <c r="B137" s="232" t="s">
        <v>81</v>
      </c>
      <c r="C137" s="65">
        <v>1996</v>
      </c>
    </row>
    <row r="138" spans="1:3" x14ac:dyDescent="0.2">
      <c r="A138" s="230" t="s">
        <v>233</v>
      </c>
      <c r="B138" s="232" t="s">
        <v>81</v>
      </c>
      <c r="C138" s="65">
        <v>1997</v>
      </c>
    </row>
    <row r="139" spans="1:3" x14ac:dyDescent="0.2">
      <c r="A139" s="233" t="s">
        <v>259</v>
      </c>
      <c r="B139" s="232" t="s">
        <v>82</v>
      </c>
      <c r="C139" s="65">
        <v>2009</v>
      </c>
    </row>
    <row r="140" spans="1:3" x14ac:dyDescent="0.2">
      <c r="A140" s="233" t="s">
        <v>334</v>
      </c>
      <c r="B140" s="232" t="s">
        <v>82</v>
      </c>
      <c r="C140" s="65">
        <v>2013</v>
      </c>
    </row>
    <row r="141" spans="1:3" x14ac:dyDescent="0.2">
      <c r="A141" s="233" t="s">
        <v>535</v>
      </c>
      <c r="B141" s="232" t="s">
        <v>82</v>
      </c>
      <c r="C141" s="65">
        <v>1985</v>
      </c>
    </row>
    <row r="142" spans="1:3" ht="13.5" thickBot="1" x14ac:dyDescent="0.25">
      <c r="A142" s="233" t="s">
        <v>536</v>
      </c>
      <c r="B142" s="232" t="s">
        <v>82</v>
      </c>
      <c r="C142" s="65">
        <v>1985</v>
      </c>
    </row>
    <row r="143" spans="1:3" s="47" customFormat="1" ht="33.75" customHeight="1" x14ac:dyDescent="0.2">
      <c r="A143" s="202" t="s">
        <v>241</v>
      </c>
      <c r="B143" s="307" t="s">
        <v>243</v>
      </c>
      <c r="C143" s="308" t="s">
        <v>585</v>
      </c>
    </row>
    <row r="144" spans="1:3" s="47" customFormat="1" x14ac:dyDescent="0.2">
      <c r="A144" s="432" t="s">
        <v>377</v>
      </c>
      <c r="B144" s="314" t="s">
        <v>356</v>
      </c>
      <c r="C144" s="425">
        <v>2015</v>
      </c>
    </row>
    <row r="145" spans="1:3" s="47" customFormat="1" x14ac:dyDescent="0.2">
      <c r="A145" s="432" t="s">
        <v>482</v>
      </c>
      <c r="B145" s="314" t="s">
        <v>732</v>
      </c>
      <c r="C145" s="425">
        <v>2013</v>
      </c>
    </row>
    <row r="146" spans="1:3" x14ac:dyDescent="0.2">
      <c r="A146" s="288" t="s">
        <v>236</v>
      </c>
      <c r="B146" s="234" t="s">
        <v>344</v>
      </c>
      <c r="C146" s="65">
        <v>2009</v>
      </c>
    </row>
    <row r="147" spans="1:3" x14ac:dyDescent="0.2">
      <c r="A147" s="288" t="s">
        <v>370</v>
      </c>
      <c r="B147" s="234" t="s">
        <v>324</v>
      </c>
      <c r="C147" s="65">
        <v>1997</v>
      </c>
    </row>
    <row r="148" spans="1:3" x14ac:dyDescent="0.2">
      <c r="A148" s="288" t="s">
        <v>286</v>
      </c>
      <c r="B148" s="234" t="s">
        <v>324</v>
      </c>
      <c r="C148" s="65">
        <v>2011</v>
      </c>
    </row>
    <row r="149" spans="1:3" x14ac:dyDescent="0.2">
      <c r="A149" s="288" t="s">
        <v>336</v>
      </c>
      <c r="B149" s="234" t="s">
        <v>324</v>
      </c>
      <c r="C149" s="65">
        <v>2014</v>
      </c>
    </row>
    <row r="150" spans="1:3" x14ac:dyDescent="0.2">
      <c r="A150" s="288" t="s">
        <v>337</v>
      </c>
      <c r="B150" s="234" t="s">
        <v>324</v>
      </c>
      <c r="C150" s="65">
        <v>2013</v>
      </c>
    </row>
    <row r="151" spans="1:3" x14ac:dyDescent="0.2">
      <c r="A151" s="288" t="s">
        <v>371</v>
      </c>
      <c r="B151" s="234" t="s">
        <v>324</v>
      </c>
      <c r="C151" s="65">
        <v>2014</v>
      </c>
    </row>
    <row r="152" spans="1:3" x14ac:dyDescent="0.2">
      <c r="A152" s="288" t="s">
        <v>372</v>
      </c>
      <c r="B152" s="234" t="s">
        <v>324</v>
      </c>
      <c r="C152" s="65">
        <v>2016</v>
      </c>
    </row>
    <row r="153" spans="1:3" x14ac:dyDescent="0.2">
      <c r="A153" s="288" t="s">
        <v>373</v>
      </c>
      <c r="B153" s="234" t="s">
        <v>324</v>
      </c>
      <c r="C153" s="65">
        <v>2016</v>
      </c>
    </row>
    <row r="154" spans="1:3" x14ac:dyDescent="0.2">
      <c r="A154" s="288" t="s">
        <v>374</v>
      </c>
      <c r="B154" s="234" t="s">
        <v>324</v>
      </c>
      <c r="C154" s="65">
        <v>2016</v>
      </c>
    </row>
    <row r="155" spans="1:3" x14ac:dyDescent="0.2">
      <c r="A155" s="288" t="s">
        <v>360</v>
      </c>
      <c r="B155" s="234" t="s">
        <v>324</v>
      </c>
      <c r="C155" s="65">
        <v>2016</v>
      </c>
    </row>
    <row r="156" spans="1:3" x14ac:dyDescent="0.2">
      <c r="A156" s="288" t="s">
        <v>375</v>
      </c>
      <c r="B156" s="234" t="s">
        <v>324</v>
      </c>
      <c r="C156" s="65">
        <v>2016</v>
      </c>
    </row>
    <row r="157" spans="1:3" x14ac:dyDescent="0.2">
      <c r="A157" s="230" t="s">
        <v>333</v>
      </c>
      <c r="B157" s="234" t="s">
        <v>690</v>
      </c>
      <c r="C157" s="65">
        <v>2014</v>
      </c>
    </row>
    <row r="158" spans="1:3" x14ac:dyDescent="0.2">
      <c r="A158" s="230" t="s">
        <v>261</v>
      </c>
      <c r="B158" s="234" t="s">
        <v>287</v>
      </c>
      <c r="C158" s="65">
        <v>2009</v>
      </c>
    </row>
    <row r="159" spans="1:3" x14ac:dyDescent="0.2">
      <c r="A159" s="288" t="s">
        <v>622</v>
      </c>
      <c r="B159" s="235" t="s">
        <v>496</v>
      </c>
      <c r="C159" s="65">
        <v>2016</v>
      </c>
    </row>
    <row r="160" spans="1:3" x14ac:dyDescent="0.2">
      <c r="A160" s="288" t="s">
        <v>338</v>
      </c>
      <c r="B160" s="234" t="s">
        <v>339</v>
      </c>
      <c r="C160" s="65">
        <v>1983</v>
      </c>
    </row>
    <row r="161" spans="1:3" ht="13.5" thickBot="1" x14ac:dyDescent="0.25">
      <c r="A161" s="461" t="s">
        <v>398</v>
      </c>
      <c r="B161" s="426" t="s">
        <v>340</v>
      </c>
      <c r="C161" s="236">
        <v>2014</v>
      </c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C108-797D-45B6-99DB-A55D395E6122}">
  <dimension ref="A1:G136"/>
  <sheetViews>
    <sheetView workbookViewId="0">
      <selection sqref="A1:G1"/>
    </sheetView>
  </sheetViews>
  <sheetFormatPr baseColWidth="10" defaultColWidth="11.42578125" defaultRowHeight="12.75" x14ac:dyDescent="0.2"/>
  <cols>
    <col min="1" max="1" width="20.7109375" style="16" bestFit="1" customWidth="1"/>
    <col min="2" max="2" width="20.5703125" style="16" customWidth="1"/>
    <col min="3" max="3" width="33" style="16" customWidth="1"/>
    <col min="4" max="4" width="27.85546875" style="16" customWidth="1"/>
    <col min="5" max="5" width="23.42578125" style="16" customWidth="1"/>
    <col min="6" max="16384" width="11.42578125" style="16"/>
  </cols>
  <sheetData>
    <row r="1" spans="1:7" ht="57.75" customHeight="1" thickBot="1" x14ac:dyDescent="0.25">
      <c r="A1" s="575" t="s">
        <v>144</v>
      </c>
      <c r="B1" s="576"/>
      <c r="C1" s="576"/>
      <c r="D1" s="576"/>
      <c r="E1" s="576"/>
      <c r="F1" s="576"/>
      <c r="G1" s="577"/>
    </row>
    <row r="2" spans="1:7" ht="15.75" customHeight="1" x14ac:dyDescent="0.2"/>
    <row r="4" spans="1:7" ht="13.5" thickBot="1" x14ac:dyDescent="0.25"/>
    <row r="5" spans="1:7" ht="51.75" thickBot="1" x14ac:dyDescent="0.25">
      <c r="A5" s="194" t="s">
        <v>102</v>
      </c>
      <c r="B5" s="192" t="s">
        <v>103</v>
      </c>
      <c r="C5" s="192" t="s">
        <v>104</v>
      </c>
      <c r="D5" s="192" t="s">
        <v>105</v>
      </c>
      <c r="E5" s="193" t="s">
        <v>106</v>
      </c>
    </row>
    <row r="6" spans="1:7" ht="15" x14ac:dyDescent="0.25">
      <c r="A6" s="195" t="s">
        <v>476</v>
      </c>
      <c r="B6" s="188">
        <v>0</v>
      </c>
      <c r="C6" s="189">
        <v>1</v>
      </c>
      <c r="D6" s="189">
        <v>0</v>
      </c>
      <c r="E6" s="196">
        <v>78.69</v>
      </c>
      <c r="G6" s="301"/>
    </row>
    <row r="7" spans="1:7" ht="15" x14ac:dyDescent="0.25">
      <c r="A7" s="195" t="s">
        <v>537</v>
      </c>
      <c r="B7" s="190">
        <v>56</v>
      </c>
      <c r="C7" s="191">
        <v>0</v>
      </c>
      <c r="D7" s="191">
        <v>64</v>
      </c>
      <c r="E7" s="197">
        <v>0</v>
      </c>
      <c r="G7" s="301"/>
    </row>
    <row r="8" spans="1:7" ht="15" x14ac:dyDescent="0.25">
      <c r="A8" s="195" t="s">
        <v>25</v>
      </c>
      <c r="B8" s="190">
        <v>3</v>
      </c>
      <c r="C8" s="191">
        <v>3</v>
      </c>
      <c r="D8" s="191">
        <v>1</v>
      </c>
      <c r="E8" s="197">
        <v>13.5</v>
      </c>
      <c r="G8" s="301"/>
    </row>
    <row r="9" spans="1:7" ht="15" x14ac:dyDescent="0.25">
      <c r="A9" s="195" t="s">
        <v>26</v>
      </c>
      <c r="B9" s="190">
        <v>111</v>
      </c>
      <c r="C9" s="191">
        <v>0</v>
      </c>
      <c r="D9" s="191">
        <v>11</v>
      </c>
      <c r="E9" s="197">
        <v>11.69</v>
      </c>
      <c r="G9" s="301"/>
    </row>
    <row r="10" spans="1:7" ht="15" x14ac:dyDescent="0.25">
      <c r="A10" s="195" t="s">
        <v>253</v>
      </c>
      <c r="B10" s="190">
        <v>0</v>
      </c>
      <c r="C10" s="191">
        <v>0</v>
      </c>
      <c r="D10" s="191">
        <v>0</v>
      </c>
      <c r="E10" s="197">
        <v>1.88</v>
      </c>
      <c r="G10" s="301"/>
    </row>
    <row r="11" spans="1:7" ht="15" x14ac:dyDescent="0.25">
      <c r="A11" s="198" t="s">
        <v>27</v>
      </c>
      <c r="B11" s="190">
        <v>263</v>
      </c>
      <c r="C11" s="191">
        <v>0</v>
      </c>
      <c r="D11" s="191">
        <v>14</v>
      </c>
      <c r="E11" s="197">
        <v>0</v>
      </c>
      <c r="G11" s="301"/>
    </row>
    <row r="12" spans="1:7" ht="15" x14ac:dyDescent="0.25">
      <c r="A12" s="198" t="s">
        <v>538</v>
      </c>
      <c r="B12" s="190">
        <v>20</v>
      </c>
      <c r="C12" s="191">
        <v>0</v>
      </c>
      <c r="D12" s="191">
        <v>6</v>
      </c>
      <c r="E12" s="197">
        <v>0</v>
      </c>
      <c r="G12" s="301"/>
    </row>
    <row r="13" spans="1:7" ht="15" x14ac:dyDescent="0.25">
      <c r="A13" s="195" t="s">
        <v>28</v>
      </c>
      <c r="B13" s="190">
        <v>3</v>
      </c>
      <c r="C13" s="191">
        <v>0</v>
      </c>
      <c r="D13" s="191">
        <v>0</v>
      </c>
      <c r="E13" s="197">
        <v>0</v>
      </c>
      <c r="G13" s="301"/>
    </row>
    <row r="14" spans="1:7" ht="15" x14ac:dyDescent="0.25">
      <c r="A14" s="195" t="s">
        <v>29</v>
      </c>
      <c r="B14" s="190">
        <v>158</v>
      </c>
      <c r="C14" s="191">
        <v>13</v>
      </c>
      <c r="D14" s="191">
        <v>16</v>
      </c>
      <c r="E14" s="197">
        <v>4.8</v>
      </c>
      <c r="G14" s="301"/>
    </row>
    <row r="15" spans="1:7" ht="15" x14ac:dyDescent="0.25">
      <c r="A15" s="195" t="s">
        <v>539</v>
      </c>
      <c r="B15" s="190">
        <v>6</v>
      </c>
      <c r="C15" s="191">
        <v>0</v>
      </c>
      <c r="D15" s="191">
        <v>0</v>
      </c>
      <c r="E15" s="197">
        <v>0</v>
      </c>
      <c r="G15" s="301"/>
    </row>
    <row r="16" spans="1:7" ht="15" x14ac:dyDescent="0.25">
      <c r="A16" s="195" t="s">
        <v>362</v>
      </c>
      <c r="B16" s="190">
        <v>7</v>
      </c>
      <c r="C16" s="191">
        <v>0</v>
      </c>
      <c r="D16" s="191">
        <v>1</v>
      </c>
      <c r="E16" s="197">
        <v>0.62</v>
      </c>
      <c r="G16" s="301"/>
    </row>
    <row r="17" spans="1:7" ht="15" x14ac:dyDescent="0.25">
      <c r="A17" s="195" t="s">
        <v>278</v>
      </c>
      <c r="B17" s="190">
        <v>7</v>
      </c>
      <c r="C17" s="191">
        <v>0</v>
      </c>
      <c r="D17" s="191">
        <v>1</v>
      </c>
      <c r="E17" s="197">
        <v>0</v>
      </c>
      <c r="G17" s="301"/>
    </row>
    <row r="18" spans="1:7" ht="15" x14ac:dyDescent="0.25">
      <c r="A18" s="195" t="s">
        <v>540</v>
      </c>
      <c r="B18" s="190">
        <v>5</v>
      </c>
      <c r="C18" s="191">
        <v>0</v>
      </c>
      <c r="D18" s="191">
        <v>11</v>
      </c>
      <c r="E18" s="197">
        <v>0</v>
      </c>
      <c r="G18" s="301"/>
    </row>
    <row r="19" spans="1:7" ht="15" x14ac:dyDescent="0.25">
      <c r="A19" s="195" t="s">
        <v>30</v>
      </c>
      <c r="B19" s="190">
        <v>224</v>
      </c>
      <c r="C19" s="191">
        <v>0</v>
      </c>
      <c r="D19" s="191">
        <v>12</v>
      </c>
      <c r="E19" s="197">
        <v>0</v>
      </c>
      <c r="G19" s="301"/>
    </row>
    <row r="20" spans="1:7" ht="15" x14ac:dyDescent="0.25">
      <c r="A20" s="195" t="s">
        <v>630</v>
      </c>
      <c r="B20" s="190">
        <v>12</v>
      </c>
      <c r="C20" s="191">
        <v>0</v>
      </c>
      <c r="D20" s="191">
        <v>1</v>
      </c>
      <c r="E20" s="197">
        <v>7.7</v>
      </c>
      <c r="G20" s="301"/>
    </row>
    <row r="21" spans="1:7" ht="15" x14ac:dyDescent="0.25">
      <c r="A21" s="195" t="s">
        <v>541</v>
      </c>
      <c r="B21" s="190">
        <v>0</v>
      </c>
      <c r="C21" s="191">
        <v>1</v>
      </c>
      <c r="D21" s="191">
        <v>0</v>
      </c>
      <c r="E21" s="197">
        <v>25.45</v>
      </c>
      <c r="G21" s="301"/>
    </row>
    <row r="22" spans="1:7" ht="15" x14ac:dyDescent="0.25">
      <c r="A22" s="195" t="s">
        <v>542</v>
      </c>
      <c r="B22" s="190">
        <v>16</v>
      </c>
      <c r="C22" s="191">
        <v>0</v>
      </c>
      <c r="D22" s="191">
        <v>5</v>
      </c>
      <c r="E22" s="197">
        <v>0</v>
      </c>
      <c r="G22" s="301"/>
    </row>
    <row r="23" spans="1:7" ht="15" x14ac:dyDescent="0.25">
      <c r="A23" s="195" t="s">
        <v>279</v>
      </c>
      <c r="B23" s="190">
        <v>90</v>
      </c>
      <c r="C23" s="191">
        <v>0</v>
      </c>
      <c r="D23" s="191">
        <v>11</v>
      </c>
      <c r="E23" s="197">
        <v>0</v>
      </c>
      <c r="G23" s="301"/>
    </row>
    <row r="24" spans="1:7" ht="15" x14ac:dyDescent="0.25">
      <c r="A24" s="195" t="s">
        <v>31</v>
      </c>
      <c r="B24" s="190">
        <v>1134</v>
      </c>
      <c r="C24" s="191">
        <v>0</v>
      </c>
      <c r="D24" s="191">
        <v>301</v>
      </c>
      <c r="E24" s="197">
        <v>0</v>
      </c>
      <c r="G24" s="301"/>
    </row>
    <row r="25" spans="1:7" ht="15" x14ac:dyDescent="0.25">
      <c r="A25" s="195" t="s">
        <v>32</v>
      </c>
      <c r="B25" s="190">
        <v>450</v>
      </c>
      <c r="C25" s="191">
        <v>0</v>
      </c>
      <c r="D25" s="191">
        <v>119</v>
      </c>
      <c r="E25" s="197">
        <v>0</v>
      </c>
      <c r="G25" s="301"/>
    </row>
    <row r="26" spans="1:7" ht="15" x14ac:dyDescent="0.25">
      <c r="A26" s="195" t="s">
        <v>33</v>
      </c>
      <c r="B26" s="190">
        <v>49</v>
      </c>
      <c r="C26" s="191">
        <v>0</v>
      </c>
      <c r="D26" s="191">
        <v>17</v>
      </c>
      <c r="E26" s="197">
        <v>0</v>
      </c>
      <c r="G26" s="301"/>
    </row>
    <row r="27" spans="1:7" ht="15" x14ac:dyDescent="0.25">
      <c r="A27" s="195" t="s">
        <v>34</v>
      </c>
      <c r="B27" s="190">
        <v>2</v>
      </c>
      <c r="C27" s="191">
        <v>0</v>
      </c>
      <c r="D27" s="191">
        <v>0</v>
      </c>
      <c r="E27" s="197">
        <v>0</v>
      </c>
      <c r="G27" s="301"/>
    </row>
    <row r="28" spans="1:7" ht="15" x14ac:dyDescent="0.25">
      <c r="A28" s="195" t="s">
        <v>543</v>
      </c>
      <c r="B28" s="190">
        <v>18</v>
      </c>
      <c r="C28" s="191">
        <v>1</v>
      </c>
      <c r="D28" s="191">
        <v>3</v>
      </c>
      <c r="E28" s="197">
        <v>1.7</v>
      </c>
      <c r="G28" s="301"/>
    </row>
    <row r="29" spans="1:7" ht="15" x14ac:dyDescent="0.25">
      <c r="A29" s="195" t="s">
        <v>327</v>
      </c>
      <c r="B29" s="190">
        <v>2</v>
      </c>
      <c r="C29" s="191">
        <v>0</v>
      </c>
      <c r="D29" s="191">
        <v>0</v>
      </c>
      <c r="E29" s="197">
        <v>0</v>
      </c>
      <c r="G29" s="301"/>
    </row>
    <row r="30" spans="1:7" ht="15" x14ac:dyDescent="0.25">
      <c r="A30" s="195" t="s">
        <v>35</v>
      </c>
      <c r="B30" s="190">
        <v>114</v>
      </c>
      <c r="C30" s="191">
        <v>3</v>
      </c>
      <c r="D30" s="191">
        <v>18</v>
      </c>
      <c r="E30" s="197">
        <v>18.329999999999998</v>
      </c>
      <c r="G30" s="301"/>
    </row>
    <row r="31" spans="1:7" ht="15" x14ac:dyDescent="0.25">
      <c r="A31" s="195" t="s">
        <v>292</v>
      </c>
      <c r="B31" s="190">
        <v>6</v>
      </c>
      <c r="C31" s="191">
        <v>0</v>
      </c>
      <c r="D31" s="191">
        <v>1</v>
      </c>
      <c r="E31" s="197">
        <v>0.4</v>
      </c>
      <c r="G31" s="301"/>
    </row>
    <row r="32" spans="1:7" ht="15" x14ac:dyDescent="0.25">
      <c r="A32" s="195" t="s">
        <v>544</v>
      </c>
      <c r="B32" s="190">
        <v>97</v>
      </c>
      <c r="C32" s="191">
        <v>1</v>
      </c>
      <c r="D32" s="191">
        <v>5</v>
      </c>
      <c r="E32" s="197">
        <v>150.19999999999999</v>
      </c>
      <c r="G32" s="301"/>
    </row>
    <row r="33" spans="1:7" ht="15" x14ac:dyDescent="0.25">
      <c r="A33" s="195" t="s">
        <v>545</v>
      </c>
      <c r="B33" s="190">
        <v>27</v>
      </c>
      <c r="C33" s="191">
        <v>0</v>
      </c>
      <c r="D33" s="191">
        <v>6</v>
      </c>
      <c r="E33" s="197">
        <v>0</v>
      </c>
      <c r="G33" s="301"/>
    </row>
    <row r="34" spans="1:7" ht="15" x14ac:dyDescent="0.25">
      <c r="A34" s="195" t="s">
        <v>546</v>
      </c>
      <c r="B34" s="190">
        <v>11</v>
      </c>
      <c r="C34" s="191">
        <v>1</v>
      </c>
      <c r="D34" s="191">
        <v>2</v>
      </c>
      <c r="E34" s="197">
        <v>3.1</v>
      </c>
      <c r="G34" s="301"/>
    </row>
    <row r="35" spans="1:7" ht="15" x14ac:dyDescent="0.25">
      <c r="A35" s="195" t="s">
        <v>36</v>
      </c>
      <c r="B35" s="190">
        <v>7</v>
      </c>
      <c r="C35" s="191">
        <v>1</v>
      </c>
      <c r="D35" s="191">
        <v>2</v>
      </c>
      <c r="E35" s="197">
        <v>1</v>
      </c>
      <c r="G35" s="301"/>
    </row>
    <row r="36" spans="1:7" x14ac:dyDescent="0.2">
      <c r="A36" s="195" t="s">
        <v>293</v>
      </c>
      <c r="B36" s="190">
        <v>24</v>
      </c>
      <c r="C36" s="191">
        <v>11</v>
      </c>
      <c r="D36" s="191">
        <v>5</v>
      </c>
      <c r="E36" s="197">
        <v>19.8</v>
      </c>
      <c r="G36" s="305"/>
    </row>
    <row r="37" spans="1:7" ht="15" x14ac:dyDescent="0.25">
      <c r="A37" s="195" t="s">
        <v>37</v>
      </c>
      <c r="B37" s="190">
        <v>49</v>
      </c>
      <c r="C37" s="191">
        <v>13</v>
      </c>
      <c r="D37" s="191">
        <v>9</v>
      </c>
      <c r="E37" s="197">
        <v>50.6</v>
      </c>
      <c r="G37" s="301"/>
    </row>
    <row r="38" spans="1:7" ht="15" x14ac:dyDescent="0.25">
      <c r="A38" s="195" t="s">
        <v>547</v>
      </c>
      <c r="B38" s="190">
        <v>20</v>
      </c>
      <c r="C38" s="191">
        <v>0</v>
      </c>
      <c r="D38" s="191">
        <v>0</v>
      </c>
      <c r="E38" s="197">
        <v>1.2</v>
      </c>
      <c r="G38" s="301"/>
    </row>
    <row r="39" spans="1:7" ht="15" x14ac:dyDescent="0.25">
      <c r="A39" s="195" t="s">
        <v>107</v>
      </c>
      <c r="B39" s="190">
        <v>90</v>
      </c>
      <c r="C39" s="191">
        <v>0</v>
      </c>
      <c r="D39" s="191">
        <v>11</v>
      </c>
      <c r="E39" s="197">
        <v>9.76</v>
      </c>
      <c r="G39" s="301"/>
    </row>
    <row r="40" spans="1:7" ht="15" x14ac:dyDescent="0.25">
      <c r="A40" s="195" t="s">
        <v>38</v>
      </c>
      <c r="B40" s="190">
        <v>220</v>
      </c>
      <c r="C40" s="191">
        <v>0</v>
      </c>
      <c r="D40" s="191">
        <v>3</v>
      </c>
      <c r="E40" s="197">
        <v>0</v>
      </c>
      <c r="G40" s="301"/>
    </row>
    <row r="41" spans="1:7" ht="15" x14ac:dyDescent="0.25">
      <c r="A41" s="195" t="s">
        <v>108</v>
      </c>
      <c r="B41" s="190">
        <v>48</v>
      </c>
      <c r="C41" s="191">
        <v>19</v>
      </c>
      <c r="D41" s="191">
        <v>18</v>
      </c>
      <c r="E41" s="197">
        <v>22.69</v>
      </c>
      <c r="G41" s="301"/>
    </row>
    <row r="42" spans="1:7" ht="15" x14ac:dyDescent="0.25">
      <c r="A42" s="195" t="s">
        <v>39</v>
      </c>
      <c r="B42" s="190">
        <v>745</v>
      </c>
      <c r="C42" s="191">
        <v>0</v>
      </c>
      <c r="D42" s="191">
        <v>84</v>
      </c>
      <c r="E42" s="197">
        <v>0</v>
      </c>
      <c r="G42" s="301"/>
    </row>
    <row r="43" spans="1:7" ht="15" x14ac:dyDescent="0.25">
      <c r="A43" s="195" t="s">
        <v>40</v>
      </c>
      <c r="B43" s="190">
        <v>172</v>
      </c>
      <c r="C43" s="191">
        <v>47</v>
      </c>
      <c r="D43" s="191">
        <v>37</v>
      </c>
      <c r="E43" s="197">
        <v>136</v>
      </c>
      <c r="G43" s="301"/>
    </row>
    <row r="44" spans="1:7" ht="15" x14ac:dyDescent="0.25">
      <c r="A44" s="195" t="s">
        <v>41</v>
      </c>
      <c r="B44" s="190">
        <v>0</v>
      </c>
      <c r="C44" s="191">
        <v>15</v>
      </c>
      <c r="D44" s="191">
        <v>0</v>
      </c>
      <c r="E44" s="197">
        <v>19.62</v>
      </c>
      <c r="G44" s="301"/>
    </row>
    <row r="45" spans="1:7" ht="15" x14ac:dyDescent="0.25">
      <c r="A45" s="195" t="s">
        <v>42</v>
      </c>
      <c r="B45" s="190">
        <v>90</v>
      </c>
      <c r="C45" s="191">
        <v>9</v>
      </c>
      <c r="D45" s="191">
        <v>18</v>
      </c>
      <c r="E45" s="197">
        <v>0</v>
      </c>
      <c r="G45" s="301"/>
    </row>
    <row r="46" spans="1:7" ht="15" x14ac:dyDescent="0.25">
      <c r="A46" s="195" t="s">
        <v>548</v>
      </c>
      <c r="B46" s="190">
        <v>5</v>
      </c>
      <c r="C46" s="191">
        <v>0</v>
      </c>
      <c r="D46" s="191">
        <v>1</v>
      </c>
      <c r="E46" s="197">
        <v>0.27</v>
      </c>
      <c r="G46" s="301"/>
    </row>
    <row r="47" spans="1:7" ht="15" x14ac:dyDescent="0.25">
      <c r="A47" s="195" t="s">
        <v>83</v>
      </c>
      <c r="B47" s="190">
        <v>432</v>
      </c>
      <c r="C47" s="191">
        <v>8</v>
      </c>
      <c r="D47" s="191">
        <v>36</v>
      </c>
      <c r="E47" s="197">
        <v>51.7</v>
      </c>
      <c r="G47" s="301"/>
    </row>
    <row r="48" spans="1:7" ht="15" x14ac:dyDescent="0.25">
      <c r="A48" s="195" t="s">
        <v>43</v>
      </c>
      <c r="B48" s="190">
        <v>11</v>
      </c>
      <c r="C48" s="191">
        <v>0</v>
      </c>
      <c r="D48" s="191">
        <v>0</v>
      </c>
      <c r="E48" s="197">
        <v>61.4</v>
      </c>
      <c r="G48" s="301"/>
    </row>
    <row r="49" spans="1:7" ht="15" x14ac:dyDescent="0.25">
      <c r="A49" s="195" t="s">
        <v>44</v>
      </c>
      <c r="B49" s="190">
        <v>54</v>
      </c>
      <c r="C49" s="191">
        <v>0</v>
      </c>
      <c r="D49" s="191">
        <v>8</v>
      </c>
      <c r="E49" s="197">
        <v>0</v>
      </c>
      <c r="G49" s="301"/>
    </row>
    <row r="50" spans="1:7" ht="15" x14ac:dyDescent="0.25">
      <c r="A50" s="195" t="s">
        <v>549</v>
      </c>
      <c r="B50" s="190">
        <v>0</v>
      </c>
      <c r="C50" s="191">
        <v>9</v>
      </c>
      <c r="D50" s="191">
        <v>0</v>
      </c>
      <c r="E50" s="197">
        <v>22.7</v>
      </c>
      <c r="G50" s="301"/>
    </row>
    <row r="51" spans="1:7" ht="15" x14ac:dyDescent="0.25">
      <c r="A51" s="195" t="s">
        <v>254</v>
      </c>
      <c r="B51" s="190">
        <v>6</v>
      </c>
      <c r="C51" s="191">
        <v>0</v>
      </c>
      <c r="D51" s="191">
        <v>1</v>
      </c>
      <c r="E51" s="197">
        <v>0</v>
      </c>
      <c r="G51" s="301"/>
    </row>
    <row r="52" spans="1:7" ht="15" x14ac:dyDescent="0.25">
      <c r="A52" s="195" t="s">
        <v>277</v>
      </c>
      <c r="B52" s="190">
        <v>0</v>
      </c>
      <c r="C52" s="191">
        <v>0</v>
      </c>
      <c r="D52" s="191">
        <v>0</v>
      </c>
      <c r="E52" s="197">
        <v>0.21</v>
      </c>
      <c r="G52" s="301"/>
    </row>
    <row r="53" spans="1:7" ht="15" x14ac:dyDescent="0.25">
      <c r="A53" s="195" t="s">
        <v>298</v>
      </c>
      <c r="B53" s="190">
        <v>46</v>
      </c>
      <c r="C53" s="191">
        <v>0</v>
      </c>
      <c r="D53" s="191">
        <v>7</v>
      </c>
      <c r="E53" s="197">
        <v>2.34</v>
      </c>
      <c r="G53" s="301"/>
    </row>
    <row r="54" spans="1:7" ht="15" x14ac:dyDescent="0.25">
      <c r="A54" s="195" t="s">
        <v>550</v>
      </c>
      <c r="B54" s="190">
        <v>3</v>
      </c>
      <c r="C54" s="191">
        <v>0</v>
      </c>
      <c r="D54" s="191">
        <v>0</v>
      </c>
      <c r="E54" s="197">
        <v>0</v>
      </c>
      <c r="G54" s="301"/>
    </row>
    <row r="55" spans="1:7" ht="15" x14ac:dyDescent="0.25">
      <c r="A55" s="195" t="s">
        <v>551</v>
      </c>
      <c r="B55" s="190">
        <v>175</v>
      </c>
      <c r="C55" s="191">
        <v>0</v>
      </c>
      <c r="D55" s="191">
        <v>0</v>
      </c>
      <c r="E55" s="197">
        <v>0</v>
      </c>
      <c r="G55" s="301"/>
    </row>
    <row r="56" spans="1:7" ht="15" x14ac:dyDescent="0.25">
      <c r="A56" s="195" t="s">
        <v>329</v>
      </c>
      <c r="B56" s="190">
        <v>609</v>
      </c>
      <c r="C56" s="191">
        <v>0</v>
      </c>
      <c r="D56" s="191">
        <v>22</v>
      </c>
      <c r="E56" s="197">
        <v>0</v>
      </c>
      <c r="G56" s="301"/>
    </row>
    <row r="57" spans="1:7" ht="15" x14ac:dyDescent="0.25">
      <c r="A57" s="195" t="s">
        <v>552</v>
      </c>
      <c r="B57" s="190">
        <v>44</v>
      </c>
      <c r="C57" s="191">
        <v>0</v>
      </c>
      <c r="D57" s="191">
        <v>2</v>
      </c>
      <c r="E57" s="197">
        <v>0.4</v>
      </c>
      <c r="G57" s="301"/>
    </row>
    <row r="58" spans="1:7" ht="15" x14ac:dyDescent="0.25">
      <c r="A58" s="195" t="s">
        <v>255</v>
      </c>
      <c r="B58" s="190">
        <v>32</v>
      </c>
      <c r="C58" s="191">
        <v>0</v>
      </c>
      <c r="D58" s="191">
        <v>4</v>
      </c>
      <c r="E58" s="197">
        <v>0</v>
      </c>
      <c r="G58" s="301"/>
    </row>
    <row r="59" spans="1:7" ht="15" x14ac:dyDescent="0.25">
      <c r="A59" s="195" t="s">
        <v>45</v>
      </c>
      <c r="B59" s="190">
        <v>70</v>
      </c>
      <c r="C59" s="191">
        <v>0</v>
      </c>
      <c r="D59" s="191">
        <v>0</v>
      </c>
      <c r="E59" s="197">
        <v>71.5</v>
      </c>
      <c r="G59" s="301"/>
    </row>
    <row r="60" spans="1:7" ht="15" x14ac:dyDescent="0.25">
      <c r="A60" s="195" t="s">
        <v>46</v>
      </c>
      <c r="B60" s="190">
        <v>0</v>
      </c>
      <c r="C60" s="191">
        <v>68</v>
      </c>
      <c r="D60" s="191">
        <v>0</v>
      </c>
      <c r="E60" s="197">
        <v>151.6</v>
      </c>
      <c r="G60" s="301"/>
    </row>
    <row r="61" spans="1:7" ht="15" x14ac:dyDescent="0.25">
      <c r="A61" s="195" t="s">
        <v>553</v>
      </c>
      <c r="B61" s="190">
        <v>4</v>
      </c>
      <c r="C61" s="191">
        <v>0</v>
      </c>
      <c r="D61" s="191">
        <v>7</v>
      </c>
      <c r="E61" s="197">
        <v>0</v>
      </c>
      <c r="G61" s="301"/>
    </row>
    <row r="62" spans="1:7" ht="15" x14ac:dyDescent="0.25">
      <c r="A62" s="195" t="s">
        <v>343</v>
      </c>
      <c r="B62" s="190">
        <v>39</v>
      </c>
      <c r="C62" s="191">
        <v>0</v>
      </c>
      <c r="D62" s="191">
        <v>5</v>
      </c>
      <c r="E62" s="197">
        <v>0</v>
      </c>
      <c r="G62" s="301"/>
    </row>
    <row r="63" spans="1:7" ht="15" x14ac:dyDescent="0.25">
      <c r="A63" s="195" t="s">
        <v>280</v>
      </c>
      <c r="B63" s="190">
        <v>22</v>
      </c>
      <c r="C63" s="191">
        <v>10</v>
      </c>
      <c r="D63" s="191">
        <v>1</v>
      </c>
      <c r="E63" s="197">
        <v>37.96</v>
      </c>
      <c r="G63" s="301"/>
    </row>
    <row r="64" spans="1:7" ht="15" x14ac:dyDescent="0.25">
      <c r="A64" s="195" t="s">
        <v>109</v>
      </c>
      <c r="B64" s="190">
        <v>0</v>
      </c>
      <c r="C64" s="191">
        <v>2</v>
      </c>
      <c r="D64" s="191">
        <v>0</v>
      </c>
      <c r="E64" s="197">
        <v>13.1</v>
      </c>
      <c r="G64" s="301"/>
    </row>
    <row r="65" spans="1:7" ht="15" x14ac:dyDescent="0.25">
      <c r="A65" s="195" t="s">
        <v>47</v>
      </c>
      <c r="B65" s="190">
        <v>0</v>
      </c>
      <c r="C65" s="191">
        <v>19</v>
      </c>
      <c r="D65" s="191">
        <v>4</v>
      </c>
      <c r="E65" s="197">
        <v>42.7</v>
      </c>
      <c r="G65" s="301"/>
    </row>
    <row r="66" spans="1:7" ht="15" x14ac:dyDescent="0.25">
      <c r="A66" s="195" t="s">
        <v>554</v>
      </c>
      <c r="B66" s="190">
        <v>7</v>
      </c>
      <c r="C66" s="191">
        <v>0</v>
      </c>
      <c r="D66" s="191">
        <v>2</v>
      </c>
      <c r="E66" s="197">
        <v>0</v>
      </c>
      <c r="G66" s="301"/>
    </row>
    <row r="67" spans="1:7" ht="15" x14ac:dyDescent="0.25">
      <c r="A67" s="195" t="s">
        <v>48</v>
      </c>
      <c r="B67" s="190">
        <v>36</v>
      </c>
      <c r="C67" s="191">
        <v>0</v>
      </c>
      <c r="D67" s="191">
        <v>16</v>
      </c>
      <c r="E67" s="197">
        <v>0</v>
      </c>
      <c r="G67" s="301"/>
    </row>
    <row r="68" spans="1:7" ht="15" x14ac:dyDescent="0.25">
      <c r="A68" s="195" t="s">
        <v>555</v>
      </c>
      <c r="B68" s="190">
        <v>27</v>
      </c>
      <c r="C68" s="191">
        <v>0</v>
      </c>
      <c r="D68" s="191">
        <v>3</v>
      </c>
      <c r="E68" s="197">
        <v>0</v>
      </c>
      <c r="G68" s="301"/>
    </row>
    <row r="69" spans="1:7" ht="15" x14ac:dyDescent="0.25">
      <c r="A69" s="195" t="s">
        <v>49</v>
      </c>
      <c r="B69" s="190">
        <v>132</v>
      </c>
      <c r="C69" s="191">
        <v>9</v>
      </c>
      <c r="D69" s="191">
        <v>35</v>
      </c>
      <c r="E69" s="197">
        <v>17.010000000000002</v>
      </c>
      <c r="G69" s="301"/>
    </row>
    <row r="70" spans="1:7" ht="15" x14ac:dyDescent="0.25">
      <c r="A70" s="195" t="s">
        <v>556</v>
      </c>
      <c r="B70" s="190">
        <v>0</v>
      </c>
      <c r="C70" s="191">
        <v>0</v>
      </c>
      <c r="D70" s="191">
        <v>0</v>
      </c>
      <c r="E70" s="197">
        <v>35.1</v>
      </c>
      <c r="G70" s="301"/>
    </row>
    <row r="71" spans="1:7" ht="15" x14ac:dyDescent="0.25">
      <c r="A71" s="195" t="s">
        <v>50</v>
      </c>
      <c r="B71" s="190">
        <v>157</v>
      </c>
      <c r="C71" s="191">
        <v>2</v>
      </c>
      <c r="D71" s="191">
        <v>18</v>
      </c>
      <c r="E71" s="197">
        <v>11.5</v>
      </c>
      <c r="G71" s="301"/>
    </row>
    <row r="72" spans="1:7" ht="15" x14ac:dyDescent="0.25">
      <c r="A72" s="195" t="s">
        <v>557</v>
      </c>
      <c r="B72" s="190">
        <v>29</v>
      </c>
      <c r="C72" s="191">
        <v>0</v>
      </c>
      <c r="D72" s="191">
        <v>6</v>
      </c>
      <c r="E72" s="197">
        <v>2.2400000000000002</v>
      </c>
      <c r="G72" s="301"/>
    </row>
    <row r="73" spans="1:7" ht="15" x14ac:dyDescent="0.25">
      <c r="A73" s="195" t="s">
        <v>558</v>
      </c>
      <c r="B73" s="190">
        <v>10</v>
      </c>
      <c r="C73" s="191">
        <v>0</v>
      </c>
      <c r="D73" s="191">
        <v>1</v>
      </c>
      <c r="E73" s="197">
        <v>0</v>
      </c>
      <c r="G73" s="301"/>
    </row>
    <row r="74" spans="1:7" ht="15" x14ac:dyDescent="0.25">
      <c r="A74" s="195" t="s">
        <v>559</v>
      </c>
      <c r="B74" s="190">
        <v>13</v>
      </c>
      <c r="C74" s="191">
        <v>0</v>
      </c>
      <c r="D74" s="191">
        <v>0</v>
      </c>
      <c r="E74" s="197">
        <v>37.299999999999997</v>
      </c>
      <c r="G74" s="301"/>
    </row>
    <row r="75" spans="1:7" ht="15" x14ac:dyDescent="0.25">
      <c r="A75" s="195" t="s">
        <v>51</v>
      </c>
      <c r="B75" s="190">
        <v>0</v>
      </c>
      <c r="C75" s="191">
        <v>37</v>
      </c>
      <c r="D75" s="191">
        <v>0</v>
      </c>
      <c r="E75" s="197">
        <v>398</v>
      </c>
      <c r="G75" s="301"/>
    </row>
    <row r="76" spans="1:7" ht="15" x14ac:dyDescent="0.25">
      <c r="A76" s="195" t="s">
        <v>52</v>
      </c>
      <c r="B76" s="190">
        <v>676</v>
      </c>
      <c r="C76" s="191">
        <v>36</v>
      </c>
      <c r="D76" s="191">
        <v>93</v>
      </c>
      <c r="E76" s="197">
        <v>116.48</v>
      </c>
      <c r="G76" s="301"/>
    </row>
    <row r="77" spans="1:7" ht="15" x14ac:dyDescent="0.25">
      <c r="A77" s="195" t="s">
        <v>53</v>
      </c>
      <c r="B77" s="190">
        <v>232</v>
      </c>
      <c r="C77" s="191">
        <v>1</v>
      </c>
      <c r="D77" s="191">
        <v>35</v>
      </c>
      <c r="E77" s="197">
        <v>18.7</v>
      </c>
      <c r="G77" s="301"/>
    </row>
    <row r="78" spans="1:7" ht="15" x14ac:dyDescent="0.25">
      <c r="A78" s="195" t="s">
        <v>54</v>
      </c>
      <c r="B78" s="190">
        <v>73</v>
      </c>
      <c r="C78" s="191">
        <v>0</v>
      </c>
      <c r="D78" s="191">
        <v>6</v>
      </c>
      <c r="E78" s="197">
        <v>0</v>
      </c>
      <c r="G78" s="301"/>
    </row>
    <row r="79" spans="1:7" ht="15" x14ac:dyDescent="0.25">
      <c r="A79" s="195" t="s">
        <v>560</v>
      </c>
      <c r="B79" s="190">
        <v>7</v>
      </c>
      <c r="C79" s="191">
        <v>4</v>
      </c>
      <c r="D79" s="191">
        <v>2</v>
      </c>
      <c r="E79" s="197">
        <v>2.31</v>
      </c>
      <c r="G79" s="301"/>
    </row>
    <row r="80" spans="1:7" ht="15" x14ac:dyDescent="0.25">
      <c r="A80" s="195" t="s">
        <v>55</v>
      </c>
      <c r="B80" s="190">
        <v>0</v>
      </c>
      <c r="C80" s="191">
        <v>2</v>
      </c>
      <c r="D80" s="191">
        <v>0</v>
      </c>
      <c r="E80" s="197">
        <v>3.6</v>
      </c>
      <c r="G80" s="301"/>
    </row>
    <row r="81" spans="1:7" ht="15" x14ac:dyDescent="0.25">
      <c r="A81" s="195" t="s">
        <v>56</v>
      </c>
      <c r="B81" s="190">
        <v>29</v>
      </c>
      <c r="C81" s="191">
        <v>0</v>
      </c>
      <c r="D81" s="191">
        <v>2</v>
      </c>
      <c r="E81" s="197">
        <v>0</v>
      </c>
      <c r="G81" s="301"/>
    </row>
    <row r="82" spans="1:7" ht="15" x14ac:dyDescent="0.25">
      <c r="A82" s="195" t="s">
        <v>57</v>
      </c>
      <c r="B82" s="190">
        <v>0</v>
      </c>
      <c r="C82" s="191">
        <v>24</v>
      </c>
      <c r="D82" s="191">
        <v>3</v>
      </c>
      <c r="E82" s="197">
        <v>6.4</v>
      </c>
      <c r="G82" s="301"/>
    </row>
    <row r="83" spans="1:7" ht="15" x14ac:dyDescent="0.25">
      <c r="A83" s="195" t="s">
        <v>460</v>
      </c>
      <c r="B83" s="190">
        <v>6</v>
      </c>
      <c r="C83" s="191">
        <v>1</v>
      </c>
      <c r="D83" s="191">
        <v>2</v>
      </c>
      <c r="E83" s="197">
        <v>0.93</v>
      </c>
      <c r="G83" s="301"/>
    </row>
    <row r="84" spans="1:7" ht="15" x14ac:dyDescent="0.25">
      <c r="A84" s="195" t="s">
        <v>110</v>
      </c>
      <c r="B84" s="190">
        <v>53</v>
      </c>
      <c r="C84" s="191">
        <v>0</v>
      </c>
      <c r="D84" s="191">
        <v>7</v>
      </c>
      <c r="E84" s="197">
        <v>98.27</v>
      </c>
      <c r="G84" s="301"/>
    </row>
    <row r="85" spans="1:7" ht="15" x14ac:dyDescent="0.25">
      <c r="A85" s="195" t="s">
        <v>58</v>
      </c>
      <c r="B85" s="190">
        <v>5</v>
      </c>
      <c r="C85" s="191">
        <v>0</v>
      </c>
      <c r="D85" s="191">
        <v>0</v>
      </c>
      <c r="E85" s="197">
        <v>14.72</v>
      </c>
      <c r="G85" s="301"/>
    </row>
    <row r="86" spans="1:7" ht="15" x14ac:dyDescent="0.25">
      <c r="A86" s="195" t="s">
        <v>561</v>
      </c>
      <c r="B86" s="190">
        <v>3</v>
      </c>
      <c r="C86" s="191">
        <v>0</v>
      </c>
      <c r="D86" s="191">
        <v>0</v>
      </c>
      <c r="E86" s="197">
        <v>0.01</v>
      </c>
      <c r="G86" s="301"/>
    </row>
    <row r="87" spans="1:7" ht="15" x14ac:dyDescent="0.25">
      <c r="A87" s="195" t="s">
        <v>281</v>
      </c>
      <c r="B87" s="190">
        <v>23</v>
      </c>
      <c r="C87" s="191">
        <v>0</v>
      </c>
      <c r="D87" s="191">
        <v>2</v>
      </c>
      <c r="E87" s="197">
        <v>0.2</v>
      </c>
      <c r="G87" s="301"/>
    </row>
    <row r="88" spans="1:7" ht="15" x14ac:dyDescent="0.25">
      <c r="A88" s="284" t="s">
        <v>84</v>
      </c>
      <c r="B88" s="190">
        <v>9</v>
      </c>
      <c r="C88" s="191">
        <v>80</v>
      </c>
      <c r="D88" s="191">
        <v>5</v>
      </c>
      <c r="E88" s="197">
        <v>185.11</v>
      </c>
      <c r="G88" s="301"/>
    </row>
    <row r="89" spans="1:7" ht="15" x14ac:dyDescent="0.25">
      <c r="A89" s="195" t="s">
        <v>85</v>
      </c>
      <c r="B89" s="190">
        <v>0</v>
      </c>
      <c r="C89" s="191">
        <v>77</v>
      </c>
      <c r="D89" s="191">
        <v>0</v>
      </c>
      <c r="E89" s="197">
        <v>90.7</v>
      </c>
      <c r="G89" s="301"/>
    </row>
    <row r="90" spans="1:7" ht="15" x14ac:dyDescent="0.25">
      <c r="A90" s="195" t="s">
        <v>60</v>
      </c>
      <c r="B90" s="190">
        <v>603</v>
      </c>
      <c r="C90" s="191">
        <v>0</v>
      </c>
      <c r="D90" s="191">
        <v>64</v>
      </c>
      <c r="E90" s="197">
        <v>0</v>
      </c>
      <c r="G90" s="301"/>
    </row>
    <row r="91" spans="1:7" ht="15" x14ac:dyDescent="0.25">
      <c r="A91" s="195" t="s">
        <v>61</v>
      </c>
      <c r="B91" s="190">
        <v>0</v>
      </c>
      <c r="C91" s="191">
        <v>41</v>
      </c>
      <c r="D91" s="191">
        <v>11</v>
      </c>
      <c r="E91" s="197">
        <v>347.3</v>
      </c>
      <c r="G91" s="301"/>
    </row>
    <row r="92" spans="1:7" ht="15" x14ac:dyDescent="0.25">
      <c r="A92" s="195" t="s">
        <v>629</v>
      </c>
      <c r="B92" s="190">
        <v>23</v>
      </c>
      <c r="C92" s="191">
        <v>0</v>
      </c>
      <c r="D92" s="191">
        <v>4</v>
      </c>
      <c r="E92" s="197">
        <v>0.91</v>
      </c>
      <c r="G92" s="301"/>
    </row>
    <row r="93" spans="1:7" ht="15" x14ac:dyDescent="0.25">
      <c r="A93" s="195" t="s">
        <v>62</v>
      </c>
      <c r="B93" s="285">
        <v>860</v>
      </c>
      <c r="C93" s="286">
        <v>0</v>
      </c>
      <c r="D93" s="286">
        <v>154</v>
      </c>
      <c r="E93" s="287">
        <v>0</v>
      </c>
      <c r="G93" s="301"/>
    </row>
    <row r="94" spans="1:7" ht="15" x14ac:dyDescent="0.25">
      <c r="A94" s="195" t="s">
        <v>63</v>
      </c>
      <c r="B94" s="190">
        <v>73</v>
      </c>
      <c r="C94" s="191">
        <v>0</v>
      </c>
      <c r="D94" s="191">
        <v>5</v>
      </c>
      <c r="E94" s="197">
        <v>0</v>
      </c>
      <c r="G94" s="301"/>
    </row>
    <row r="95" spans="1:7" ht="15" x14ac:dyDescent="0.25">
      <c r="A95" s="195" t="s">
        <v>64</v>
      </c>
      <c r="B95" s="190">
        <v>65</v>
      </c>
      <c r="C95" s="191">
        <v>0</v>
      </c>
      <c r="D95" s="191">
        <v>9</v>
      </c>
      <c r="E95" s="197">
        <v>0</v>
      </c>
      <c r="G95" s="301"/>
    </row>
    <row r="96" spans="1:7" ht="15" x14ac:dyDescent="0.25">
      <c r="A96" s="195" t="s">
        <v>282</v>
      </c>
      <c r="B96" s="190">
        <v>16</v>
      </c>
      <c r="C96" s="191">
        <v>0</v>
      </c>
      <c r="D96" s="191">
        <v>1</v>
      </c>
      <c r="E96" s="197">
        <v>0</v>
      </c>
      <c r="G96" s="301"/>
    </row>
    <row r="97" spans="1:7" ht="15" x14ac:dyDescent="0.25">
      <c r="A97" s="195" t="s">
        <v>65</v>
      </c>
      <c r="B97" s="190">
        <v>21</v>
      </c>
      <c r="C97" s="191">
        <v>0</v>
      </c>
      <c r="D97" s="191">
        <v>1</v>
      </c>
      <c r="E97" s="197">
        <v>0</v>
      </c>
      <c r="G97" s="301"/>
    </row>
    <row r="98" spans="1:7" ht="15" x14ac:dyDescent="0.25">
      <c r="A98" s="195" t="s">
        <v>66</v>
      </c>
      <c r="B98" s="190">
        <v>41</v>
      </c>
      <c r="C98" s="191">
        <v>0</v>
      </c>
      <c r="D98" s="191">
        <v>10</v>
      </c>
      <c r="E98" s="197">
        <v>0</v>
      </c>
      <c r="G98" s="301"/>
    </row>
    <row r="99" spans="1:7" ht="15" x14ac:dyDescent="0.25">
      <c r="A99" s="195" t="s">
        <v>67</v>
      </c>
      <c r="B99" s="190">
        <v>8</v>
      </c>
      <c r="C99" s="191">
        <v>0</v>
      </c>
      <c r="D99" s="191">
        <v>1</v>
      </c>
      <c r="E99" s="197">
        <v>0</v>
      </c>
      <c r="G99" s="301"/>
    </row>
    <row r="100" spans="1:7" ht="15" x14ac:dyDescent="0.25">
      <c r="A100" s="195" t="s">
        <v>562</v>
      </c>
      <c r="B100" s="190">
        <v>12</v>
      </c>
      <c r="C100" s="191">
        <v>0</v>
      </c>
      <c r="D100" s="191">
        <v>15</v>
      </c>
      <c r="E100" s="197">
        <v>0</v>
      </c>
      <c r="G100" s="301"/>
    </row>
    <row r="101" spans="1:7" ht="15" x14ac:dyDescent="0.25">
      <c r="A101" s="195" t="s">
        <v>563</v>
      </c>
      <c r="B101" s="190">
        <v>151</v>
      </c>
      <c r="C101" s="191">
        <v>0</v>
      </c>
      <c r="D101" s="191">
        <v>40</v>
      </c>
      <c r="E101" s="197">
        <v>0</v>
      </c>
      <c r="G101" s="301"/>
    </row>
    <row r="102" spans="1:7" ht="15" x14ac:dyDescent="0.25">
      <c r="A102" s="195" t="s">
        <v>68</v>
      </c>
      <c r="B102" s="190">
        <v>123</v>
      </c>
      <c r="C102" s="191">
        <v>0</v>
      </c>
      <c r="D102" s="191">
        <v>14</v>
      </c>
      <c r="E102" s="197">
        <v>0</v>
      </c>
      <c r="G102" s="301"/>
    </row>
    <row r="103" spans="1:7" ht="15" x14ac:dyDescent="0.25">
      <c r="A103" s="195" t="s">
        <v>564</v>
      </c>
      <c r="B103" s="190">
        <v>28</v>
      </c>
      <c r="C103" s="191">
        <v>0</v>
      </c>
      <c r="D103" s="191">
        <v>6</v>
      </c>
      <c r="E103" s="197">
        <v>0</v>
      </c>
      <c r="G103" s="301"/>
    </row>
    <row r="104" spans="1:7" ht="15" x14ac:dyDescent="0.25">
      <c r="A104" s="284" t="s">
        <v>86</v>
      </c>
      <c r="B104" s="190">
        <v>664</v>
      </c>
      <c r="C104" s="191">
        <v>86</v>
      </c>
      <c r="D104" s="191">
        <v>38</v>
      </c>
      <c r="E104" s="197">
        <v>1625</v>
      </c>
      <c r="G104" s="301"/>
    </row>
    <row r="105" spans="1:7" ht="15" x14ac:dyDescent="0.25">
      <c r="A105" s="195" t="s">
        <v>87</v>
      </c>
      <c r="B105" s="190">
        <v>0</v>
      </c>
      <c r="C105" s="191">
        <v>4</v>
      </c>
      <c r="D105" s="191">
        <v>0</v>
      </c>
      <c r="E105" s="197">
        <v>6.2</v>
      </c>
      <c r="G105" s="301"/>
    </row>
    <row r="106" spans="1:7" ht="15" x14ac:dyDescent="0.25">
      <c r="A106" s="195" t="s">
        <v>69</v>
      </c>
      <c r="B106" s="190">
        <v>2</v>
      </c>
      <c r="C106" s="191">
        <v>11</v>
      </c>
      <c r="D106" s="191">
        <v>0</v>
      </c>
      <c r="E106" s="197">
        <v>22.3</v>
      </c>
      <c r="G106" s="301"/>
    </row>
    <row r="107" spans="1:7" ht="15" x14ac:dyDescent="0.25">
      <c r="A107" s="195" t="s">
        <v>70</v>
      </c>
      <c r="B107" s="190">
        <v>65</v>
      </c>
      <c r="C107" s="191">
        <v>18</v>
      </c>
      <c r="D107" s="191">
        <v>17</v>
      </c>
      <c r="E107" s="197">
        <v>51.32</v>
      </c>
      <c r="G107" s="301"/>
    </row>
    <row r="108" spans="1:7" ht="15" x14ac:dyDescent="0.25">
      <c r="A108" s="195" t="s">
        <v>71</v>
      </c>
      <c r="B108" s="285">
        <v>179</v>
      </c>
      <c r="C108" s="286">
        <v>6</v>
      </c>
      <c r="D108" s="286">
        <v>15</v>
      </c>
      <c r="E108" s="287">
        <v>0</v>
      </c>
      <c r="G108" s="301"/>
    </row>
    <row r="109" spans="1:7" ht="15" x14ac:dyDescent="0.25">
      <c r="A109" s="195" t="s">
        <v>72</v>
      </c>
      <c r="B109" s="190">
        <v>31</v>
      </c>
      <c r="C109" s="191">
        <v>0</v>
      </c>
      <c r="D109" s="191">
        <v>2</v>
      </c>
      <c r="E109" s="197">
        <v>0</v>
      </c>
      <c r="G109" s="301"/>
    </row>
    <row r="110" spans="1:7" ht="15" x14ac:dyDescent="0.25">
      <c r="A110" s="195" t="s">
        <v>363</v>
      </c>
      <c r="B110" s="190">
        <v>0</v>
      </c>
      <c r="C110" s="191">
        <v>6</v>
      </c>
      <c r="D110" s="191">
        <v>0</v>
      </c>
      <c r="E110" s="197">
        <v>4.97</v>
      </c>
      <c r="G110" s="301"/>
    </row>
    <row r="111" spans="1:7" ht="15" x14ac:dyDescent="0.25">
      <c r="A111" s="195" t="s">
        <v>73</v>
      </c>
      <c r="B111" s="190">
        <v>0</v>
      </c>
      <c r="C111" s="191">
        <v>10</v>
      </c>
      <c r="D111" s="191">
        <v>0</v>
      </c>
      <c r="E111" s="197">
        <v>8.3000000000000007</v>
      </c>
      <c r="G111" s="301"/>
    </row>
    <row r="112" spans="1:7" ht="15" x14ac:dyDescent="0.25">
      <c r="A112" s="195" t="s">
        <v>249</v>
      </c>
      <c r="B112" s="190">
        <v>0</v>
      </c>
      <c r="C112" s="191">
        <v>13</v>
      </c>
      <c r="D112" s="191">
        <v>0</v>
      </c>
      <c r="E112" s="197">
        <v>61.2</v>
      </c>
      <c r="G112" s="301"/>
    </row>
    <row r="113" spans="1:7" ht="15" x14ac:dyDescent="0.25">
      <c r="A113" s="195" t="s">
        <v>74</v>
      </c>
      <c r="B113" s="190">
        <v>435</v>
      </c>
      <c r="C113" s="191">
        <v>0</v>
      </c>
      <c r="D113" s="191">
        <v>89</v>
      </c>
      <c r="E113" s="197">
        <v>0</v>
      </c>
      <c r="G113" s="301"/>
    </row>
    <row r="114" spans="1:7" ht="15" x14ac:dyDescent="0.25">
      <c r="A114" s="195" t="s">
        <v>565</v>
      </c>
      <c r="B114" s="190">
        <v>43</v>
      </c>
      <c r="C114" s="191">
        <v>0</v>
      </c>
      <c r="D114" s="191">
        <v>5</v>
      </c>
      <c r="E114" s="197">
        <v>0</v>
      </c>
      <c r="G114" s="301"/>
    </row>
    <row r="115" spans="1:7" ht="15" x14ac:dyDescent="0.25">
      <c r="A115" s="195" t="s">
        <v>75</v>
      </c>
      <c r="B115" s="190">
        <v>4</v>
      </c>
      <c r="C115" s="191">
        <v>34</v>
      </c>
      <c r="D115" s="191">
        <v>2</v>
      </c>
      <c r="E115" s="197">
        <v>49.06</v>
      </c>
      <c r="G115" s="301"/>
    </row>
    <row r="116" spans="1:7" ht="15" x14ac:dyDescent="0.25">
      <c r="A116" s="195" t="s">
        <v>76</v>
      </c>
      <c r="B116" s="190">
        <v>121</v>
      </c>
      <c r="C116" s="191">
        <v>3</v>
      </c>
      <c r="D116" s="191">
        <v>17</v>
      </c>
      <c r="E116" s="197">
        <v>3.81</v>
      </c>
      <c r="G116" s="301"/>
    </row>
    <row r="117" spans="1:7" ht="15" x14ac:dyDescent="0.25">
      <c r="A117" s="195" t="s">
        <v>566</v>
      </c>
      <c r="B117" s="190">
        <v>85</v>
      </c>
      <c r="C117" s="191">
        <v>0</v>
      </c>
      <c r="D117" s="191">
        <v>45</v>
      </c>
      <c r="E117" s="197">
        <v>0</v>
      </c>
      <c r="G117" s="301"/>
    </row>
    <row r="118" spans="1:7" ht="15" x14ac:dyDescent="0.25">
      <c r="A118" s="195" t="s">
        <v>77</v>
      </c>
      <c r="B118" s="190">
        <v>151</v>
      </c>
      <c r="C118" s="191">
        <v>0</v>
      </c>
      <c r="D118" s="191">
        <v>13</v>
      </c>
      <c r="E118" s="197">
        <v>0</v>
      </c>
      <c r="G118" s="301"/>
    </row>
    <row r="119" spans="1:7" ht="15" x14ac:dyDescent="0.25">
      <c r="A119" s="195" t="s">
        <v>78</v>
      </c>
      <c r="B119" s="190">
        <v>24</v>
      </c>
      <c r="C119" s="191">
        <v>0</v>
      </c>
      <c r="D119" s="191">
        <v>1</v>
      </c>
      <c r="E119" s="197">
        <v>0</v>
      </c>
      <c r="G119" s="301"/>
    </row>
    <row r="120" spans="1:7" ht="15" x14ac:dyDescent="0.25">
      <c r="A120" s="195" t="s">
        <v>79</v>
      </c>
      <c r="B120" s="190">
        <v>85</v>
      </c>
      <c r="C120" s="191">
        <v>33</v>
      </c>
      <c r="D120" s="191">
        <v>24</v>
      </c>
      <c r="E120" s="197">
        <v>85.16</v>
      </c>
      <c r="G120" s="301"/>
    </row>
    <row r="121" spans="1:7" ht="15" x14ac:dyDescent="0.25">
      <c r="A121" s="195" t="s">
        <v>256</v>
      </c>
      <c r="B121" s="190">
        <v>13</v>
      </c>
      <c r="C121" s="191">
        <v>4</v>
      </c>
      <c r="D121" s="191">
        <v>3</v>
      </c>
      <c r="E121" s="197">
        <v>9</v>
      </c>
      <c r="G121" s="301"/>
    </row>
    <row r="122" spans="1:7" ht="15" x14ac:dyDescent="0.25">
      <c r="A122" s="195" t="s">
        <v>80</v>
      </c>
      <c r="B122" s="190">
        <v>22</v>
      </c>
      <c r="C122" s="191">
        <v>0</v>
      </c>
      <c r="D122" s="191">
        <v>2</v>
      </c>
      <c r="E122" s="197">
        <v>2.2999999999999998</v>
      </c>
      <c r="G122" s="301"/>
    </row>
    <row r="123" spans="1:7" ht="15" x14ac:dyDescent="0.25">
      <c r="A123" s="195" t="s">
        <v>567</v>
      </c>
      <c r="B123" s="190">
        <v>19</v>
      </c>
      <c r="C123" s="191">
        <v>0</v>
      </c>
      <c r="D123" s="191">
        <v>3</v>
      </c>
      <c r="E123" s="197">
        <v>0</v>
      </c>
      <c r="G123" s="301"/>
    </row>
    <row r="124" spans="1:7" ht="15" x14ac:dyDescent="0.25">
      <c r="A124" s="195" t="s">
        <v>81</v>
      </c>
      <c r="B124" s="190">
        <v>55</v>
      </c>
      <c r="C124" s="191">
        <v>0</v>
      </c>
      <c r="D124" s="191">
        <v>3</v>
      </c>
      <c r="E124" s="197">
        <v>0</v>
      </c>
      <c r="G124" s="301"/>
    </row>
    <row r="125" spans="1:7" ht="15" x14ac:dyDescent="0.25">
      <c r="A125" s="195" t="s">
        <v>568</v>
      </c>
      <c r="B125" s="190">
        <v>0</v>
      </c>
      <c r="C125" s="191">
        <v>1</v>
      </c>
      <c r="D125" s="191">
        <v>0</v>
      </c>
      <c r="E125" s="197">
        <v>7.39</v>
      </c>
      <c r="G125" s="301"/>
    </row>
    <row r="126" spans="1:7" ht="15" x14ac:dyDescent="0.25">
      <c r="A126" s="195" t="s">
        <v>738</v>
      </c>
      <c r="B126" s="190">
        <v>1</v>
      </c>
      <c r="C126" s="191">
        <v>0</v>
      </c>
      <c r="D126" s="191">
        <v>0</v>
      </c>
      <c r="E126" s="197">
        <v>7</v>
      </c>
      <c r="G126" s="301"/>
    </row>
    <row r="127" spans="1:7" ht="15" x14ac:dyDescent="0.25">
      <c r="A127" s="195" t="s">
        <v>569</v>
      </c>
      <c r="B127" s="190">
        <v>0</v>
      </c>
      <c r="C127" s="191">
        <v>0</v>
      </c>
      <c r="D127" s="191">
        <v>0</v>
      </c>
      <c r="E127" s="197">
        <v>21.37</v>
      </c>
      <c r="G127" s="301"/>
    </row>
    <row r="128" spans="1:7" ht="15" x14ac:dyDescent="0.25">
      <c r="A128" s="195" t="s">
        <v>82</v>
      </c>
      <c r="B128" s="190">
        <v>192</v>
      </c>
      <c r="C128" s="191">
        <v>202</v>
      </c>
      <c r="D128" s="191">
        <v>57</v>
      </c>
      <c r="E128" s="197">
        <v>334.85</v>
      </c>
      <c r="G128" s="301"/>
    </row>
    <row r="129" spans="1:5" ht="13.5" thickBot="1" x14ac:dyDescent="0.25">
      <c r="A129" s="199" t="s">
        <v>89</v>
      </c>
      <c r="B129" s="200">
        <f>SUM(B6:B128)</f>
        <v>11650</v>
      </c>
      <c r="C129" s="200">
        <f>SUM(C6:C128)</f>
        <v>1000</v>
      </c>
      <c r="D129" s="200">
        <f>SUM(D6:D128)</f>
        <v>1820</v>
      </c>
      <c r="E129" s="201">
        <f>SUM(E6:E128)</f>
        <v>4720.6300000000019</v>
      </c>
    </row>
    <row r="130" spans="1:5" x14ac:dyDescent="0.2">
      <c r="B130" s="163"/>
      <c r="C130" s="163"/>
      <c r="D130" s="163"/>
      <c r="E130" s="163"/>
    </row>
    <row r="131" spans="1:5" x14ac:dyDescent="0.2">
      <c r="B131" s="163"/>
      <c r="C131" s="163"/>
      <c r="D131" s="163"/>
      <c r="E131" s="163"/>
    </row>
    <row r="132" spans="1:5" x14ac:dyDescent="0.2">
      <c r="A132" s="187" t="s">
        <v>586</v>
      </c>
    </row>
    <row r="133" spans="1:5" x14ac:dyDescent="0.2">
      <c r="A133" s="187" t="s">
        <v>587</v>
      </c>
    </row>
    <row r="134" spans="1:5" x14ac:dyDescent="0.2">
      <c r="A134" s="187"/>
    </row>
    <row r="135" spans="1:5" x14ac:dyDescent="0.2">
      <c r="A135" s="250" t="s">
        <v>588</v>
      </c>
    </row>
    <row r="136" spans="1:5" x14ac:dyDescent="0.2">
      <c r="A136" s="251" t="s">
        <v>589</v>
      </c>
      <c r="B136" s="251"/>
      <c r="C136" s="251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2"/>
  <sheetViews>
    <sheetView tabSelected="1" workbookViewId="0">
      <selection sqref="A1:J1"/>
    </sheetView>
  </sheetViews>
  <sheetFormatPr baseColWidth="10" defaultRowHeight="15" x14ac:dyDescent="0.25"/>
  <cols>
    <col min="4" max="4" width="14.28515625" customWidth="1"/>
    <col min="9" max="9" width="10.28515625" customWidth="1"/>
    <col min="10" max="10" width="12.42578125" customWidth="1"/>
    <col min="11" max="11" width="14.7109375" customWidth="1"/>
    <col min="16" max="16" width="12.140625" customWidth="1"/>
    <col min="18" max="18" width="15" customWidth="1"/>
  </cols>
  <sheetData>
    <row r="1" spans="1:18" ht="55.5" customHeight="1" x14ac:dyDescent="0.25">
      <c r="A1" s="556" t="s">
        <v>777</v>
      </c>
      <c r="B1" s="556"/>
      <c r="C1" s="556"/>
      <c r="D1" s="556"/>
      <c r="E1" s="556"/>
      <c r="F1" s="556"/>
      <c r="G1" s="556"/>
      <c r="H1" s="556"/>
      <c r="I1" s="556"/>
      <c r="J1" s="556"/>
    </row>
    <row r="3" spans="1:18" x14ac:dyDescent="0.25">
      <c r="A3" s="342"/>
      <c r="B3" s="342"/>
      <c r="C3" s="342"/>
      <c r="D3" s="342"/>
      <c r="E3" s="342"/>
      <c r="F3" s="342"/>
    </row>
    <row r="4" spans="1:18" ht="41.25" customHeight="1" x14ac:dyDescent="0.25">
      <c r="A4" s="383" t="s">
        <v>429</v>
      </c>
      <c r="B4" s="383" t="s">
        <v>448</v>
      </c>
      <c r="C4" s="383" t="s">
        <v>430</v>
      </c>
      <c r="D4" s="383" t="s">
        <v>590</v>
      </c>
      <c r="E4" s="383" t="s">
        <v>450</v>
      </c>
      <c r="F4" s="383" t="s">
        <v>445</v>
      </c>
      <c r="H4" s="383" t="s">
        <v>440</v>
      </c>
      <c r="I4" s="383" t="s">
        <v>451</v>
      </c>
      <c r="J4" s="383" t="s">
        <v>452</v>
      </c>
      <c r="K4" s="383" t="s">
        <v>449</v>
      </c>
      <c r="L4" s="383" t="s">
        <v>453</v>
      </c>
      <c r="M4" s="383" t="s">
        <v>441</v>
      </c>
    </row>
    <row r="5" spans="1:18" x14ac:dyDescent="0.25">
      <c r="A5" s="345" t="s">
        <v>431</v>
      </c>
      <c r="B5" s="346">
        <v>775.8466263088103</v>
      </c>
      <c r="C5" s="346">
        <v>59.273325555344805</v>
      </c>
      <c r="D5" s="346">
        <v>18.274542822873627</v>
      </c>
      <c r="E5" s="346">
        <v>1000.3992446167001</v>
      </c>
      <c r="F5" s="346">
        <v>1907.1397323035392</v>
      </c>
      <c r="H5" s="345" t="s">
        <v>442</v>
      </c>
      <c r="I5" s="346">
        <f>B5+B6+B7</f>
        <v>1124.9486433088107</v>
      </c>
      <c r="J5" s="346">
        <f>C5+C6+C7</f>
        <v>75.538440555344806</v>
      </c>
      <c r="K5" s="346">
        <f>D5+D6+D7</f>
        <v>18.274542822873627</v>
      </c>
      <c r="L5" s="346">
        <f>E5+E6+E7</f>
        <v>1440.2624396167002</v>
      </c>
      <c r="M5" s="346">
        <f>F5+F6+F7</f>
        <v>2727.0086628035392</v>
      </c>
    </row>
    <row r="6" spans="1:18" x14ac:dyDescent="0.25">
      <c r="A6" s="345" t="s">
        <v>432</v>
      </c>
      <c r="B6" s="346">
        <v>314.52530700000023</v>
      </c>
      <c r="C6" s="346">
        <v>15.969355000000002</v>
      </c>
      <c r="D6" s="346">
        <v>0</v>
      </c>
      <c r="E6" s="347">
        <v>438.73951</v>
      </c>
      <c r="F6" s="346">
        <v>783.60659150000026</v>
      </c>
      <c r="H6" s="345" t="s">
        <v>443</v>
      </c>
      <c r="I6" s="346">
        <f>B8</f>
        <v>188.84534999999997</v>
      </c>
      <c r="J6" s="346">
        <f>C8</f>
        <v>10.619772999999999</v>
      </c>
      <c r="K6" s="346">
        <f>D8</f>
        <v>1.831966</v>
      </c>
      <c r="L6" s="346">
        <f>E8</f>
        <v>122.68617999999999</v>
      </c>
      <c r="M6" s="346">
        <f>F8</f>
        <v>333.54106469999994</v>
      </c>
    </row>
    <row r="7" spans="1:18" x14ac:dyDescent="0.25">
      <c r="A7" s="345" t="s">
        <v>433</v>
      </c>
      <c r="B7" s="346">
        <v>34.576710000000006</v>
      </c>
      <c r="C7" s="347">
        <v>0.29576000000000002</v>
      </c>
      <c r="D7" s="346">
        <v>0</v>
      </c>
      <c r="E7" s="347">
        <v>1.123685</v>
      </c>
      <c r="F7" s="346">
        <v>36.262339000000004</v>
      </c>
      <c r="H7" s="345" t="s">
        <v>444</v>
      </c>
      <c r="I7" s="346">
        <f>B9+B10</f>
        <v>217.95559199999991</v>
      </c>
      <c r="J7" s="346">
        <f>C9+C10</f>
        <v>23.770024000000006</v>
      </c>
      <c r="K7" s="346">
        <f>D9+D10</f>
        <v>3.1557780000000002</v>
      </c>
      <c r="L7" s="346">
        <f>E9+E10</f>
        <v>333.38689300000004</v>
      </c>
      <c r="M7" s="346">
        <f>F9+F10</f>
        <v>599.66130859999998</v>
      </c>
    </row>
    <row r="8" spans="1:18" x14ac:dyDescent="0.25">
      <c r="A8" s="345" t="s">
        <v>434</v>
      </c>
      <c r="B8" s="346">
        <v>188.84534999999997</v>
      </c>
      <c r="C8" s="346">
        <v>10.619772999999999</v>
      </c>
      <c r="D8" s="346">
        <v>1.831966</v>
      </c>
      <c r="E8" s="347">
        <v>122.68617999999999</v>
      </c>
      <c r="F8" s="346">
        <v>333.54106469999994</v>
      </c>
      <c r="H8" s="345" t="s">
        <v>438</v>
      </c>
      <c r="I8" s="346">
        <f>B11</f>
        <v>287.84994500000005</v>
      </c>
      <c r="J8" s="346">
        <f>C11</f>
        <v>4.3479839999999994</v>
      </c>
      <c r="K8" s="346">
        <f>D11</f>
        <v>0</v>
      </c>
      <c r="L8" s="346">
        <f>E11</f>
        <v>199.05509899999998</v>
      </c>
      <c r="M8" s="346">
        <f>F11</f>
        <v>495.16621360000005</v>
      </c>
    </row>
    <row r="9" spans="1:18" x14ac:dyDescent="0.25">
      <c r="A9" s="345" t="s">
        <v>435</v>
      </c>
      <c r="B9" s="346">
        <v>63.480666000000014</v>
      </c>
      <c r="C9" s="346">
        <v>8.1693999999999996</v>
      </c>
      <c r="D9" s="346">
        <v>2.1476500000000001</v>
      </c>
      <c r="E9" s="346">
        <v>156.206299</v>
      </c>
      <c r="F9" s="346">
        <v>237.35647500000002</v>
      </c>
      <c r="H9" s="345" t="s">
        <v>439</v>
      </c>
      <c r="I9" s="346">
        <f>B13</f>
        <v>1940</v>
      </c>
      <c r="J9" s="346"/>
      <c r="K9" s="346">
        <f>D13</f>
        <v>120</v>
      </c>
      <c r="L9" s="346">
        <f>E13</f>
        <v>1775</v>
      </c>
      <c r="M9" s="346">
        <f>F13</f>
        <v>3835</v>
      </c>
    </row>
    <row r="10" spans="1:18" x14ac:dyDescent="0.25">
      <c r="A10" s="345" t="s">
        <v>436</v>
      </c>
      <c r="B10" s="346">
        <v>154.4749259999999</v>
      </c>
      <c r="C10" s="346">
        <v>15.600624000000005</v>
      </c>
      <c r="D10" s="346">
        <v>1.0081280000000001</v>
      </c>
      <c r="E10" s="346">
        <v>177.18059400000004</v>
      </c>
      <c r="F10" s="346">
        <v>362.30483359999999</v>
      </c>
    </row>
    <row r="11" spans="1:18" x14ac:dyDescent="0.25">
      <c r="A11" s="345" t="s">
        <v>438</v>
      </c>
      <c r="B11" s="346">
        <v>287.84994500000005</v>
      </c>
      <c r="C11" s="346">
        <v>4.3479839999999994</v>
      </c>
      <c r="D11" s="346">
        <v>0</v>
      </c>
      <c r="E11" s="346">
        <v>199.05509899999998</v>
      </c>
      <c r="F11" s="346">
        <v>495.16621360000005</v>
      </c>
    </row>
    <row r="12" spans="1:18" x14ac:dyDescent="0.25">
      <c r="A12" s="343" t="s">
        <v>437</v>
      </c>
      <c r="B12" s="346">
        <v>0</v>
      </c>
      <c r="C12" s="397">
        <v>0</v>
      </c>
      <c r="D12" s="346">
        <v>0</v>
      </c>
      <c r="E12" s="397">
        <v>0</v>
      </c>
      <c r="F12" s="346">
        <v>0</v>
      </c>
    </row>
    <row r="13" spans="1:18" x14ac:dyDescent="0.25">
      <c r="A13" s="345" t="s">
        <v>439</v>
      </c>
      <c r="B13" s="346">
        <v>1940</v>
      </c>
      <c r="C13" s="346">
        <v>0</v>
      </c>
      <c r="D13" s="346">
        <v>120</v>
      </c>
      <c r="E13" s="346">
        <v>1775</v>
      </c>
      <c r="F13" s="346">
        <v>3835</v>
      </c>
    </row>
    <row r="14" spans="1:18" x14ac:dyDescent="0.25">
      <c r="A14" s="351"/>
      <c r="B14" s="352"/>
      <c r="C14" s="352"/>
      <c r="D14" s="352"/>
      <c r="E14" s="352"/>
      <c r="F14" s="352"/>
      <c r="P14" s="399"/>
      <c r="R14" s="399"/>
    </row>
    <row r="15" spans="1:18" s="441" customFormat="1" x14ac:dyDescent="0.25">
      <c r="A15" s="490"/>
      <c r="B15" s="491"/>
      <c r="C15" s="491"/>
      <c r="D15" s="491"/>
      <c r="E15" s="491"/>
      <c r="F15" s="491"/>
      <c r="P15" s="492"/>
      <c r="Q15" s="492"/>
      <c r="R15" s="492"/>
    </row>
    <row r="16" spans="1:18" x14ac:dyDescent="0.25">
      <c r="A16" s="351"/>
      <c r="B16" s="352"/>
      <c r="C16" s="352"/>
      <c r="D16" s="352"/>
      <c r="E16" s="352"/>
      <c r="F16" s="352"/>
    </row>
    <row r="17" spans="1:18" x14ac:dyDescent="0.25">
      <c r="A17" s="342"/>
      <c r="B17" s="342"/>
      <c r="C17" s="342"/>
      <c r="D17" s="342"/>
      <c r="E17" s="342"/>
      <c r="F17" s="342"/>
    </row>
    <row r="18" spans="1:18" x14ac:dyDescent="0.25">
      <c r="A18" s="356"/>
      <c r="B18" s="357" t="s">
        <v>454</v>
      </c>
      <c r="C18" s="357" t="s">
        <v>454</v>
      </c>
      <c r="D18" s="358" t="s">
        <v>454</v>
      </c>
      <c r="E18" s="342"/>
      <c r="H18" s="365"/>
      <c r="I18" s="366" t="s">
        <v>455</v>
      </c>
      <c r="J18" s="366" t="s">
        <v>455</v>
      </c>
      <c r="K18" s="367" t="s">
        <v>455</v>
      </c>
      <c r="O18" s="374"/>
      <c r="P18" s="375" t="s">
        <v>95</v>
      </c>
      <c r="Q18" s="375" t="s">
        <v>95</v>
      </c>
      <c r="R18" s="376" t="s">
        <v>95</v>
      </c>
    </row>
    <row r="19" spans="1:18" ht="17.25" x14ac:dyDescent="0.25">
      <c r="A19" s="359" t="s">
        <v>415</v>
      </c>
      <c r="B19" s="360" t="s">
        <v>416</v>
      </c>
      <c r="C19" s="360" t="s">
        <v>416</v>
      </c>
      <c r="D19" s="361" t="s">
        <v>416</v>
      </c>
      <c r="E19" s="342"/>
      <c r="H19" s="368" t="s">
        <v>415</v>
      </c>
      <c r="I19" s="369" t="s">
        <v>456</v>
      </c>
      <c r="J19" s="369" t="s">
        <v>456</v>
      </c>
      <c r="K19" s="370" t="s">
        <v>456</v>
      </c>
      <c r="O19" s="377" t="s">
        <v>415</v>
      </c>
      <c r="P19" s="378" t="s">
        <v>446</v>
      </c>
      <c r="Q19" s="378" t="s">
        <v>446</v>
      </c>
      <c r="R19" s="379" t="s">
        <v>447</v>
      </c>
    </row>
    <row r="20" spans="1:18" x14ac:dyDescent="0.25">
      <c r="A20" s="362"/>
      <c r="B20" s="363" t="s">
        <v>417</v>
      </c>
      <c r="C20" s="363" t="s">
        <v>418</v>
      </c>
      <c r="D20" s="364" t="s">
        <v>419</v>
      </c>
      <c r="H20" s="371"/>
      <c r="I20" s="372" t="s">
        <v>417</v>
      </c>
      <c r="J20" s="372" t="s">
        <v>418</v>
      </c>
      <c r="K20" s="373" t="s">
        <v>419</v>
      </c>
      <c r="O20" s="380"/>
      <c r="P20" s="381" t="s">
        <v>417</v>
      </c>
      <c r="Q20" s="381" t="s">
        <v>418</v>
      </c>
      <c r="R20" s="382" t="s">
        <v>419</v>
      </c>
    </row>
    <row r="21" spans="1:18" x14ac:dyDescent="0.25">
      <c r="A21" s="350" t="s">
        <v>420</v>
      </c>
      <c r="B21" s="353">
        <v>626.20000000000005</v>
      </c>
      <c r="C21" s="353">
        <v>775.8466263088103</v>
      </c>
      <c r="D21" s="354">
        <v>825</v>
      </c>
      <c r="H21" s="350" t="s">
        <v>420</v>
      </c>
      <c r="I21" s="353">
        <v>864</v>
      </c>
      <c r="J21" s="353">
        <v>1000.3992446167001</v>
      </c>
      <c r="K21" s="354">
        <v>1160.7</v>
      </c>
      <c r="O21" s="350" t="s">
        <v>420</v>
      </c>
      <c r="P21" s="353">
        <v>1683.4</v>
      </c>
      <c r="Q21" s="353">
        <v>1907.1397323035392</v>
      </c>
      <c r="R21" s="354">
        <v>2201.1</v>
      </c>
    </row>
    <row r="22" spans="1:18" x14ac:dyDescent="0.25">
      <c r="A22" s="350" t="s">
        <v>421</v>
      </c>
      <c r="B22" s="353">
        <v>229.6</v>
      </c>
      <c r="C22" s="353">
        <v>314.52530700000023</v>
      </c>
      <c r="D22" s="354">
        <v>365.9</v>
      </c>
      <c r="H22" s="350" t="s">
        <v>421</v>
      </c>
      <c r="I22" s="353">
        <v>421.1</v>
      </c>
      <c r="J22" s="353">
        <v>438.73951</v>
      </c>
      <c r="K22" s="354">
        <v>475.9</v>
      </c>
      <c r="O22" s="350" t="s">
        <v>421</v>
      </c>
      <c r="P22" s="353">
        <v>712.3</v>
      </c>
      <c r="Q22" s="353">
        <v>783.60659150000026</v>
      </c>
      <c r="R22" s="354">
        <v>898.7</v>
      </c>
    </row>
    <row r="23" spans="1:18" x14ac:dyDescent="0.25">
      <c r="A23" s="350" t="s">
        <v>422</v>
      </c>
      <c r="B23" s="353">
        <v>22.1</v>
      </c>
      <c r="C23" s="353">
        <v>34.576710000000006</v>
      </c>
      <c r="D23" s="354">
        <v>43.5</v>
      </c>
      <c r="H23" s="350" t="s">
        <v>422</v>
      </c>
      <c r="I23" s="353">
        <v>0.5</v>
      </c>
      <c r="J23" s="353">
        <v>1.123685</v>
      </c>
      <c r="K23" s="354">
        <v>2</v>
      </c>
      <c r="O23" s="350" t="s">
        <v>422</v>
      </c>
      <c r="P23" s="353">
        <v>23.2</v>
      </c>
      <c r="Q23" s="353">
        <v>36.262339000000004</v>
      </c>
      <c r="R23" s="354">
        <v>49.3</v>
      </c>
    </row>
    <row r="24" spans="1:18" x14ac:dyDescent="0.25">
      <c r="A24" s="350" t="s">
        <v>423</v>
      </c>
      <c r="B24" s="353">
        <v>141.19999999999999</v>
      </c>
      <c r="C24" s="353">
        <v>188.84534999999997</v>
      </c>
      <c r="D24" s="354">
        <v>214.3</v>
      </c>
      <c r="H24" s="350" t="s">
        <v>423</v>
      </c>
      <c r="I24" s="353">
        <v>83.9</v>
      </c>
      <c r="J24" s="353">
        <v>122.68617999999999</v>
      </c>
      <c r="K24" s="354">
        <v>153.1</v>
      </c>
      <c r="O24" s="350" t="s">
        <v>423</v>
      </c>
      <c r="P24" s="353">
        <v>247.9</v>
      </c>
      <c r="Q24" s="353">
        <v>333.54106469999994</v>
      </c>
      <c r="R24" s="354">
        <v>416.8</v>
      </c>
    </row>
    <row r="25" spans="1:18" x14ac:dyDescent="0.25">
      <c r="A25" s="350" t="s">
        <v>424</v>
      </c>
      <c r="B25" s="353">
        <v>36.9</v>
      </c>
      <c r="C25" s="353">
        <v>63.480666000000014</v>
      </c>
      <c r="D25" s="354">
        <v>79.599999999999994</v>
      </c>
      <c r="H25" s="350" t="s">
        <v>424</v>
      </c>
      <c r="I25" s="353">
        <v>109.1</v>
      </c>
      <c r="J25" s="353">
        <v>156.206299</v>
      </c>
      <c r="K25" s="354">
        <v>208.9</v>
      </c>
      <c r="O25" s="350" t="s">
        <v>424</v>
      </c>
      <c r="P25" s="353">
        <v>168.3</v>
      </c>
      <c r="Q25" s="353">
        <v>237.35647500000002</v>
      </c>
      <c r="R25" s="354">
        <v>325.7</v>
      </c>
    </row>
    <row r="26" spans="1:18" x14ac:dyDescent="0.25">
      <c r="A26" s="350" t="s">
        <v>425</v>
      </c>
      <c r="B26" s="353">
        <v>95.6</v>
      </c>
      <c r="C26" s="353">
        <v>154.4749259999999</v>
      </c>
      <c r="D26" s="354">
        <v>188.4</v>
      </c>
      <c r="H26" s="350" t="s">
        <v>425</v>
      </c>
      <c r="I26" s="353">
        <v>119</v>
      </c>
      <c r="J26" s="353">
        <v>177.18059400000004</v>
      </c>
      <c r="K26" s="354">
        <v>261.8</v>
      </c>
      <c r="O26" s="350" t="s">
        <v>425</v>
      </c>
      <c r="P26" s="353">
        <v>249.4</v>
      </c>
      <c r="Q26" s="353">
        <v>362.30483359999999</v>
      </c>
      <c r="R26" s="354">
        <v>514.70000000000005</v>
      </c>
    </row>
    <row r="27" spans="1:18" x14ac:dyDescent="0.25">
      <c r="A27" s="350" t="s">
        <v>426</v>
      </c>
      <c r="B27" s="353">
        <v>308.60000000000002</v>
      </c>
      <c r="C27" s="353">
        <v>287.84994500000005</v>
      </c>
      <c r="D27" s="354">
        <v>779.5</v>
      </c>
      <c r="H27" s="350" t="s">
        <v>426</v>
      </c>
      <c r="I27" s="353">
        <v>111.6</v>
      </c>
      <c r="J27" s="353">
        <v>199.05509899999998</v>
      </c>
      <c r="K27" s="354">
        <v>291.89999999999998</v>
      </c>
      <c r="O27" s="350" t="s">
        <v>426</v>
      </c>
      <c r="P27" s="353">
        <v>292.3</v>
      </c>
      <c r="Q27" s="353">
        <v>495.16621360000005</v>
      </c>
      <c r="R27" s="354">
        <v>755.8</v>
      </c>
    </row>
    <row r="28" spans="1:18" x14ac:dyDescent="0.25">
      <c r="A28" s="350" t="s">
        <v>427</v>
      </c>
      <c r="B28" s="353"/>
      <c r="C28" s="353"/>
      <c r="D28" s="398"/>
      <c r="H28" s="350" t="s">
        <v>427</v>
      </c>
      <c r="I28" s="353"/>
      <c r="J28" s="353"/>
      <c r="K28" s="355"/>
      <c r="O28" s="350" t="s">
        <v>427</v>
      </c>
      <c r="P28" s="353"/>
      <c r="Q28" s="353"/>
      <c r="R28" s="355"/>
    </row>
    <row r="29" spans="1:18" x14ac:dyDescent="0.25">
      <c r="A29" s="362"/>
      <c r="B29" s="385" t="s">
        <v>457</v>
      </c>
      <c r="C29" s="385" t="s">
        <v>458</v>
      </c>
      <c r="D29" s="364" t="s">
        <v>459</v>
      </c>
      <c r="H29" s="371"/>
      <c r="I29" s="386" t="s">
        <v>457</v>
      </c>
      <c r="J29" s="386" t="s">
        <v>458</v>
      </c>
      <c r="K29" s="373" t="s">
        <v>459</v>
      </c>
      <c r="O29" s="380"/>
      <c r="P29" s="384" t="s">
        <v>457</v>
      </c>
      <c r="Q29" s="384" t="s">
        <v>458</v>
      </c>
      <c r="R29" s="382" t="s">
        <v>459</v>
      </c>
    </row>
    <row r="30" spans="1:18" x14ac:dyDescent="0.25">
      <c r="A30" s="344" t="s">
        <v>428</v>
      </c>
      <c r="B30" s="349">
        <v>1101.0999999999999</v>
      </c>
      <c r="C30" s="349">
        <v>1940</v>
      </c>
      <c r="D30" s="348">
        <v>2737.6</v>
      </c>
      <c r="H30" s="344" t="s">
        <v>428</v>
      </c>
      <c r="I30" s="349">
        <v>1208.5999999999999</v>
      </c>
      <c r="J30" s="349">
        <v>1775</v>
      </c>
      <c r="K30" s="348">
        <v>2573.6</v>
      </c>
      <c r="O30" s="344" t="s">
        <v>428</v>
      </c>
      <c r="P30" s="349">
        <v>2498.1999999999998</v>
      </c>
      <c r="Q30" s="349">
        <v>3835</v>
      </c>
      <c r="R30" s="348">
        <v>5578.4</v>
      </c>
    </row>
    <row r="32" spans="1:18" x14ac:dyDescent="0.25">
      <c r="A32" s="351"/>
      <c r="C32" s="34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6"/>
  <sheetViews>
    <sheetView zoomScale="80" zoomScaleNormal="80" workbookViewId="0">
      <selection sqref="A1:J1"/>
    </sheetView>
  </sheetViews>
  <sheetFormatPr baseColWidth="10" defaultColWidth="11.42578125" defaultRowHeight="15" x14ac:dyDescent="0.25"/>
  <cols>
    <col min="1" max="1" width="60.28515625" style="3" customWidth="1"/>
    <col min="2" max="6" width="13.28515625" style="3" customWidth="1"/>
    <col min="7" max="10" width="11.42578125" style="3" customWidth="1"/>
    <col min="11" max="11" width="12.85546875" style="3" customWidth="1"/>
    <col min="12" max="16384" width="11.42578125" style="3"/>
  </cols>
  <sheetData>
    <row r="1" spans="1:18" ht="69" customHeight="1" x14ac:dyDescent="0.25">
      <c r="A1" s="556" t="s">
        <v>733</v>
      </c>
      <c r="B1" s="556"/>
      <c r="C1" s="556"/>
      <c r="D1" s="556"/>
      <c r="E1" s="556"/>
      <c r="F1" s="556"/>
      <c r="G1" s="556"/>
      <c r="H1" s="556"/>
      <c r="I1" s="556"/>
      <c r="J1" s="556"/>
    </row>
    <row r="3" spans="1:18" ht="15.75" thickBot="1" x14ac:dyDescent="0.3"/>
    <row r="4" spans="1:18" ht="36.75" customHeight="1" x14ac:dyDescent="0.25">
      <c r="A4" s="217"/>
      <c r="B4" s="551" t="s">
        <v>663</v>
      </c>
      <c r="C4" s="552"/>
      <c r="D4" s="552"/>
      <c r="E4" s="552"/>
      <c r="F4" s="553"/>
      <c r="G4" s="551" t="s">
        <v>664</v>
      </c>
      <c r="H4" s="554"/>
      <c r="I4" s="554"/>
      <c r="J4" s="554"/>
      <c r="K4" s="555"/>
    </row>
    <row r="5" spans="1:18" ht="38.25" x14ac:dyDescent="0.25">
      <c r="A5" s="218" t="s">
        <v>150</v>
      </c>
      <c r="B5" s="219" t="s">
        <v>151</v>
      </c>
      <c r="C5" s="220" t="s">
        <v>152</v>
      </c>
      <c r="D5" s="220" t="s">
        <v>2</v>
      </c>
      <c r="E5" s="221" t="s">
        <v>153</v>
      </c>
      <c r="F5" s="220" t="s">
        <v>95</v>
      </c>
      <c r="G5" s="219" t="s">
        <v>151</v>
      </c>
      <c r="H5" s="220" t="s">
        <v>152</v>
      </c>
      <c r="I5" s="220" t="s">
        <v>2</v>
      </c>
      <c r="J5" s="221" t="s">
        <v>153</v>
      </c>
      <c r="K5" s="222" t="s">
        <v>95</v>
      </c>
      <c r="L5" s="34"/>
    </row>
    <row r="6" spans="1:18" ht="30" x14ac:dyDescent="0.25">
      <c r="A6" s="223" t="s">
        <v>401</v>
      </c>
      <c r="B6" s="224" t="s">
        <v>154</v>
      </c>
      <c r="C6" s="225" t="s">
        <v>155</v>
      </c>
      <c r="D6" s="226" t="s">
        <v>4</v>
      </c>
      <c r="E6" s="227" t="s">
        <v>156</v>
      </c>
      <c r="F6" s="226" t="s">
        <v>96</v>
      </c>
      <c r="G6" s="224" t="s">
        <v>156</v>
      </c>
      <c r="H6" s="225" t="s">
        <v>155</v>
      </c>
      <c r="I6" s="226" t="s">
        <v>4</v>
      </c>
      <c r="J6" s="227" t="s">
        <v>156</v>
      </c>
      <c r="K6" s="228" t="s">
        <v>96</v>
      </c>
      <c r="M6" s="83" t="s">
        <v>59</v>
      </c>
    </row>
    <row r="7" spans="1:18" x14ac:dyDescent="0.25">
      <c r="A7" s="135" t="s">
        <v>402</v>
      </c>
      <c r="B7" s="320">
        <v>4529.0092986911886</v>
      </c>
      <c r="C7" s="321">
        <v>2681.7542944784486</v>
      </c>
      <c r="D7" s="321">
        <v>236.03547333075193</v>
      </c>
      <c r="E7" s="322">
        <v>116.82648317712636</v>
      </c>
      <c r="F7" s="326">
        <v>7776.0574756751921</v>
      </c>
      <c r="G7" s="493">
        <v>98.153794893442864</v>
      </c>
      <c r="H7" s="494">
        <v>110.33944356166376</v>
      </c>
      <c r="I7" s="494">
        <v>8.3480617459722453</v>
      </c>
      <c r="J7" s="495">
        <v>1.6631623918758294</v>
      </c>
      <c r="K7" s="496">
        <v>226.01771816433029</v>
      </c>
      <c r="M7" s="137"/>
      <c r="O7" s="137"/>
      <c r="P7" s="137"/>
      <c r="Q7" s="137"/>
      <c r="R7" s="137"/>
    </row>
    <row r="8" spans="1:18" x14ac:dyDescent="0.25">
      <c r="A8" s="135" t="s">
        <v>638</v>
      </c>
      <c r="B8" s="323">
        <v>1124.9483262081822</v>
      </c>
      <c r="C8" s="324">
        <v>1440.2624396167</v>
      </c>
      <c r="D8" s="324">
        <v>75.538440555344806</v>
      </c>
      <c r="E8" s="325">
        <v>18.274542822873627</v>
      </c>
      <c r="F8" s="326">
        <v>2727.0083457029109</v>
      </c>
      <c r="G8" s="497">
        <v>-44.084942997188591</v>
      </c>
      <c r="H8" s="498">
        <v>-104.20685222349925</v>
      </c>
      <c r="I8" s="498">
        <v>-11.649971873875529</v>
      </c>
      <c r="J8" s="499">
        <v>-2.3827544528758153</v>
      </c>
      <c r="K8" s="496">
        <v>-172.80949623392689</v>
      </c>
      <c r="M8" s="137"/>
      <c r="O8" s="137"/>
      <c r="P8" s="137"/>
      <c r="Q8" s="137"/>
      <c r="R8" s="137"/>
    </row>
    <row r="9" spans="1:18" x14ac:dyDescent="0.25">
      <c r="A9" s="135" t="s">
        <v>653</v>
      </c>
      <c r="B9" s="138">
        <v>346.18534799999998</v>
      </c>
      <c r="C9" s="139">
        <v>342.05164400000001</v>
      </c>
      <c r="D9" s="139">
        <v>16.874102000000001</v>
      </c>
      <c r="E9" s="140">
        <v>2.6122239999999999</v>
      </c>
      <c r="F9" s="136">
        <v>722.9100097999999</v>
      </c>
      <c r="G9" s="497">
        <v>11.033251999999948</v>
      </c>
      <c r="H9" s="498">
        <v>32.145844000000011</v>
      </c>
      <c r="I9" s="498">
        <v>1.6019190000000023</v>
      </c>
      <c r="J9" s="499">
        <v>0.21381300000000003</v>
      </c>
      <c r="K9" s="496">
        <v>46.43655509999985</v>
      </c>
      <c r="L9" s="137"/>
      <c r="M9" s="137"/>
    </row>
    <row r="10" spans="1:18" x14ac:dyDescent="0.25">
      <c r="A10" s="135" t="s">
        <v>158</v>
      </c>
      <c r="B10" s="138">
        <v>348.46553900000004</v>
      </c>
      <c r="C10" s="139">
        <v>313.076528</v>
      </c>
      <c r="D10" s="139">
        <v>21.863679000000005</v>
      </c>
      <c r="E10" s="140">
        <v>2.3755199999999999</v>
      </c>
      <c r="F10" s="136">
        <v>705.45857709999996</v>
      </c>
      <c r="G10" s="497">
        <v>-4.2782439999999156</v>
      </c>
      <c r="H10" s="498">
        <v>2.8749930000000745</v>
      </c>
      <c r="I10" s="498">
        <v>5.0582240000000027</v>
      </c>
      <c r="J10" s="499">
        <v>-4.9563089999999992</v>
      </c>
      <c r="K10" s="496">
        <v>3.2510656000000608</v>
      </c>
      <c r="L10" s="137"/>
      <c r="M10" s="137"/>
    </row>
    <row r="11" spans="1:18" x14ac:dyDescent="0.25">
      <c r="A11" s="141" t="s">
        <v>159</v>
      </c>
      <c r="B11" s="142">
        <v>1940</v>
      </c>
      <c r="C11" s="143">
        <v>1775</v>
      </c>
      <c r="D11" s="143"/>
      <c r="E11" s="144">
        <v>120</v>
      </c>
      <c r="F11" s="145">
        <v>3835</v>
      </c>
      <c r="G11" s="500">
        <v>-45</v>
      </c>
      <c r="H11" s="501">
        <v>-30</v>
      </c>
      <c r="I11" s="501">
        <v>0</v>
      </c>
      <c r="J11" s="502">
        <v>0</v>
      </c>
      <c r="K11" s="503">
        <v>-75</v>
      </c>
      <c r="O11" s="137"/>
      <c r="P11" s="137"/>
      <c r="Q11" s="137"/>
      <c r="R11" s="137"/>
    </row>
    <row r="12" spans="1:18" x14ac:dyDescent="0.25">
      <c r="A12" s="146" t="s">
        <v>97</v>
      </c>
      <c r="B12" s="147">
        <f t="shared" ref="B12:K12" si="0">SUM(B7:B11)</f>
        <v>8288.6085118993706</v>
      </c>
      <c r="C12" s="147">
        <f t="shared" si="0"/>
        <v>6552.1449060951481</v>
      </c>
      <c r="D12" s="147">
        <f t="shared" si="0"/>
        <v>350.31169488609675</v>
      </c>
      <c r="E12" s="147">
        <f t="shared" si="0"/>
        <v>260.08876999999995</v>
      </c>
      <c r="F12" s="148">
        <f t="shared" si="0"/>
        <v>15766.434408278103</v>
      </c>
      <c r="G12" s="504">
        <f t="shared" si="0"/>
        <v>15.823859896254305</v>
      </c>
      <c r="H12" s="147">
        <f t="shared" si="0"/>
        <v>11.153428338164588</v>
      </c>
      <c r="I12" s="147">
        <f t="shared" si="0"/>
        <v>3.3582328720967212</v>
      </c>
      <c r="J12" s="505">
        <f t="shared" si="0"/>
        <v>-5.4620880609999851</v>
      </c>
      <c r="K12" s="506">
        <f t="shared" si="0"/>
        <v>27.895842630403308</v>
      </c>
      <c r="L12" s="34"/>
    </row>
    <row r="13" spans="1:18" x14ac:dyDescent="0.25">
      <c r="A13" s="135"/>
      <c r="B13" s="149"/>
      <c r="C13" s="150"/>
      <c r="D13" s="150"/>
      <c r="E13" s="150"/>
      <c r="F13" s="150"/>
      <c r="G13" s="507"/>
      <c r="H13" s="507"/>
      <c r="I13" s="507"/>
      <c r="J13" s="507"/>
      <c r="K13" s="508"/>
    </row>
    <row r="14" spans="1:18" x14ac:dyDescent="0.25">
      <c r="A14" s="151" t="s">
        <v>98</v>
      </c>
      <c r="B14" s="152"/>
      <c r="C14" s="152"/>
      <c r="D14" s="152"/>
      <c r="E14" s="152"/>
      <c r="F14" s="152"/>
      <c r="G14" s="509"/>
      <c r="H14" s="509"/>
      <c r="I14" s="509"/>
      <c r="J14" s="509"/>
      <c r="K14" s="510"/>
    </row>
    <row r="15" spans="1:18" x14ac:dyDescent="0.25">
      <c r="A15" s="153" t="s">
        <v>402</v>
      </c>
      <c r="B15" s="320">
        <v>3882.0089231119518</v>
      </c>
      <c r="C15" s="321">
        <v>2009.8781181989004</v>
      </c>
      <c r="D15" s="321">
        <v>167.39896411122351</v>
      </c>
      <c r="E15" s="322">
        <v>70.363262958991086</v>
      </c>
      <c r="F15" s="326">
        <v>6280.3083360811679</v>
      </c>
      <c r="G15" s="497">
        <v>85.307090903284916</v>
      </c>
      <c r="H15" s="498">
        <v>70.289070372115702</v>
      </c>
      <c r="I15" s="498">
        <v>5.4469665252950392</v>
      </c>
      <c r="J15" s="499">
        <v>0.19441837848361843</v>
      </c>
      <c r="K15" s="496">
        <v>166.13981605194476</v>
      </c>
      <c r="M15" s="137"/>
      <c r="N15" s="137"/>
      <c r="O15" s="137"/>
      <c r="P15" s="137"/>
    </row>
    <row r="16" spans="1:18" x14ac:dyDescent="0.25">
      <c r="A16" s="135" t="s">
        <v>638</v>
      </c>
      <c r="B16" s="323">
        <v>917.72167288804644</v>
      </c>
      <c r="C16" s="324">
        <v>1015.6933078011</v>
      </c>
      <c r="D16" s="324">
        <v>46.936267888776477</v>
      </c>
      <c r="E16" s="325">
        <v>5.8504100888967514E-4</v>
      </c>
      <c r="F16" s="326">
        <v>2022.5944747188307</v>
      </c>
      <c r="G16" s="497">
        <v>-26.01886418140441</v>
      </c>
      <c r="H16" s="498">
        <v>-55.561187407099624</v>
      </c>
      <c r="I16" s="498">
        <v>-7.3126481022950642</v>
      </c>
      <c r="J16" s="499">
        <v>9.999751637224108E-5</v>
      </c>
      <c r="K16" s="496">
        <v>-95.47398298534813</v>
      </c>
      <c r="M16" s="137"/>
      <c r="N16" s="137"/>
      <c r="O16" s="137"/>
      <c r="P16" s="137"/>
    </row>
    <row r="17" spans="1:16" x14ac:dyDescent="0.25">
      <c r="A17" s="135" t="s">
        <v>157</v>
      </c>
      <c r="B17" s="138">
        <v>150.51390499999991</v>
      </c>
      <c r="C17" s="139">
        <v>127.44823200000005</v>
      </c>
      <c r="D17" s="139">
        <v>10.941203999999997</v>
      </c>
      <c r="E17" s="140">
        <v>0</v>
      </c>
      <c r="F17" s="136">
        <v>298.75042459999997</v>
      </c>
      <c r="G17" s="497">
        <v>-12.464619000000113</v>
      </c>
      <c r="H17" s="498">
        <v>-7.0116160000000036</v>
      </c>
      <c r="I17" s="498">
        <v>0.59597499999999748</v>
      </c>
      <c r="J17" s="499">
        <v>0</v>
      </c>
      <c r="K17" s="496">
        <v>-18.34388250000012</v>
      </c>
      <c r="M17" s="137"/>
      <c r="N17" s="137"/>
      <c r="O17" s="137"/>
      <c r="P17" s="137"/>
    </row>
    <row r="18" spans="1:16" x14ac:dyDescent="0.25">
      <c r="A18" s="135" t="s">
        <v>158</v>
      </c>
      <c r="B18" s="138">
        <v>178.33349700000005</v>
      </c>
      <c r="C18" s="139">
        <v>139.81210200000004</v>
      </c>
      <c r="D18" s="139">
        <v>10.834519000000002</v>
      </c>
      <c r="E18" s="140">
        <v>0</v>
      </c>
      <c r="F18" s="136">
        <v>338.73118510000006</v>
      </c>
      <c r="G18" s="497">
        <v>-26.664754999999928</v>
      </c>
      <c r="H18" s="498">
        <v>8.0667300000000353</v>
      </c>
      <c r="I18" s="498">
        <v>3.0938890000000008</v>
      </c>
      <c r="J18" s="499">
        <v>0</v>
      </c>
      <c r="K18" s="496">
        <v>-12.719635899999901</v>
      </c>
      <c r="M18" s="137"/>
      <c r="N18" s="137"/>
      <c r="O18" s="137"/>
      <c r="P18" s="137"/>
    </row>
    <row r="19" spans="1:16" x14ac:dyDescent="0.25">
      <c r="A19" s="141" t="s">
        <v>159</v>
      </c>
      <c r="B19" s="138">
        <v>375</v>
      </c>
      <c r="C19" s="139">
        <v>240</v>
      </c>
      <c r="D19" s="139"/>
      <c r="E19" s="140">
        <v>50</v>
      </c>
      <c r="F19" s="154">
        <v>665</v>
      </c>
      <c r="G19" s="500">
        <v>-15</v>
      </c>
      <c r="H19" s="501">
        <v>-5</v>
      </c>
      <c r="I19" s="501">
        <v>0</v>
      </c>
      <c r="J19" s="502">
        <v>0</v>
      </c>
      <c r="K19" s="503">
        <v>-20</v>
      </c>
      <c r="M19" s="137"/>
      <c r="N19" s="137"/>
      <c r="O19" s="137"/>
      <c r="P19" s="137"/>
    </row>
    <row r="20" spans="1:16" x14ac:dyDescent="0.25">
      <c r="A20" s="146" t="s">
        <v>99</v>
      </c>
      <c r="B20" s="147">
        <f t="shared" ref="B20:K20" si="1">SUM(B15:B19)</f>
        <v>5503.5779979999979</v>
      </c>
      <c r="C20" s="147">
        <f t="shared" si="1"/>
        <v>3532.8317600000005</v>
      </c>
      <c r="D20" s="147">
        <f t="shared" si="1"/>
        <v>236.11095499999999</v>
      </c>
      <c r="E20" s="147">
        <f t="shared" si="1"/>
        <v>120.36384799999998</v>
      </c>
      <c r="F20" s="155">
        <f t="shared" si="1"/>
        <v>9605.3844204999987</v>
      </c>
      <c r="G20" s="504">
        <f t="shared" si="1"/>
        <v>5.1588527218804643</v>
      </c>
      <c r="H20" s="147">
        <f t="shared" si="1"/>
        <v>10.78299696501611</v>
      </c>
      <c r="I20" s="147">
        <f t="shared" si="1"/>
        <v>1.8241824229999732</v>
      </c>
      <c r="J20" s="505">
        <f t="shared" si="1"/>
        <v>0.19451837599999067</v>
      </c>
      <c r="K20" s="506">
        <f t="shared" si="1"/>
        <v>19.602314666596612</v>
      </c>
      <c r="L20" s="34"/>
    </row>
    <row r="21" spans="1:16" x14ac:dyDescent="0.25">
      <c r="A21" s="135"/>
      <c r="B21" s="149"/>
      <c r="C21" s="149"/>
      <c r="D21" s="149"/>
      <c r="E21" s="149"/>
      <c r="F21" s="149"/>
      <c r="G21" s="511"/>
      <c r="H21" s="511"/>
      <c r="I21" s="511"/>
      <c r="J21" s="511"/>
      <c r="K21" s="512"/>
    </row>
    <row r="22" spans="1:16" x14ac:dyDescent="0.25">
      <c r="A22" s="156" t="s">
        <v>100</v>
      </c>
      <c r="B22" s="157"/>
      <c r="C22" s="157"/>
      <c r="D22" s="157"/>
      <c r="E22" s="157"/>
      <c r="F22" s="157"/>
      <c r="G22" s="511"/>
      <c r="H22" s="511"/>
      <c r="I22" s="511"/>
      <c r="J22" s="511"/>
      <c r="K22" s="513"/>
    </row>
    <row r="23" spans="1:16" x14ac:dyDescent="0.25">
      <c r="A23" s="153" t="s">
        <v>402</v>
      </c>
      <c r="B23" s="320">
        <v>633.01879835237503</v>
      </c>
      <c r="C23" s="321">
        <v>608.09643452954788</v>
      </c>
      <c r="D23" s="321">
        <v>65.516056245909724</v>
      </c>
      <c r="E23" s="322">
        <v>37.587105740244034</v>
      </c>
      <c r="F23" s="340">
        <v>1403.1828454893955</v>
      </c>
      <c r="G23" s="493">
        <v>10.446318880368722</v>
      </c>
      <c r="H23" s="494">
        <v>37.647986715547859</v>
      </c>
      <c r="I23" s="494">
        <v>2.7347586567085926</v>
      </c>
      <c r="J23" s="495">
        <v>0.99757426459119358</v>
      </c>
      <c r="K23" s="496">
        <v>54.287921308254226</v>
      </c>
      <c r="M23" s="137"/>
      <c r="N23" s="137"/>
      <c r="O23" s="137"/>
      <c r="P23" s="137"/>
    </row>
    <row r="24" spans="1:16" x14ac:dyDescent="0.25">
      <c r="A24" s="135" t="s">
        <v>638</v>
      </c>
      <c r="B24" s="323">
        <v>100.83745854699819</v>
      </c>
      <c r="C24" s="324">
        <v>278.88327356560001</v>
      </c>
      <c r="D24" s="324">
        <v>23.494762640187005</v>
      </c>
      <c r="E24" s="325">
        <v>3.6523942597559653</v>
      </c>
      <c r="F24" s="326">
        <v>428.01317538870944</v>
      </c>
      <c r="G24" s="497">
        <v>-15.428929682995658</v>
      </c>
      <c r="H24" s="498">
        <v>-39.654968342400025</v>
      </c>
      <c r="I24" s="498">
        <v>-3.9458922076118625</v>
      </c>
      <c r="J24" s="499">
        <v>-1.1509197015911923</v>
      </c>
      <c r="K24" s="496">
        <v>-63.732012921449439</v>
      </c>
      <c r="M24" s="137"/>
      <c r="N24" s="137"/>
      <c r="O24" s="137"/>
      <c r="P24" s="137"/>
    </row>
    <row r="25" spans="1:16" x14ac:dyDescent="0.25">
      <c r="A25" s="135" t="s">
        <v>157</v>
      </c>
      <c r="B25" s="138">
        <v>39.923103000000012</v>
      </c>
      <c r="C25" s="139">
        <v>67.871352000000002</v>
      </c>
      <c r="D25" s="139">
        <v>5.1814739999999997</v>
      </c>
      <c r="E25" s="140">
        <v>1.831966</v>
      </c>
      <c r="F25" s="136">
        <v>119.47122159999995</v>
      </c>
      <c r="G25" s="497">
        <v>12.902020000000014</v>
      </c>
      <c r="H25" s="498">
        <v>11.170809999999989</v>
      </c>
      <c r="I25" s="498">
        <v>1.5818339999999997</v>
      </c>
      <c r="J25" s="499">
        <v>4.5965999999999951E-2</v>
      </c>
      <c r="K25" s="496">
        <v>27.124280599999935</v>
      </c>
      <c r="M25" s="137"/>
      <c r="N25" s="137"/>
      <c r="O25" s="137"/>
      <c r="P25" s="137"/>
    </row>
    <row r="26" spans="1:16" x14ac:dyDescent="0.25">
      <c r="A26" s="135" t="s">
        <v>158</v>
      </c>
      <c r="B26" s="138">
        <v>55.378191999999991</v>
      </c>
      <c r="C26" s="139">
        <v>144.33756599999998</v>
      </c>
      <c r="D26" s="139">
        <v>10.786567999999999</v>
      </c>
      <c r="E26" s="140">
        <v>1.411848</v>
      </c>
      <c r="F26" s="136">
        <v>221.62208520000001</v>
      </c>
      <c r="G26" s="497">
        <v>26.022610999999998</v>
      </c>
      <c r="H26" s="498">
        <v>3.8922639999999831</v>
      </c>
      <c r="I26" s="498">
        <v>2.9947429999999997</v>
      </c>
      <c r="J26" s="499">
        <v>-4.778980999999999</v>
      </c>
      <c r="K26" s="496">
        <v>30.825905700000021</v>
      </c>
      <c r="M26" s="137"/>
      <c r="N26" s="137"/>
      <c r="O26" s="137"/>
      <c r="P26" s="137"/>
    </row>
    <row r="27" spans="1:16" x14ac:dyDescent="0.25">
      <c r="A27" s="141" t="s">
        <v>159</v>
      </c>
      <c r="B27" s="138">
        <v>265</v>
      </c>
      <c r="C27" s="139">
        <v>365</v>
      </c>
      <c r="D27" s="139"/>
      <c r="E27" s="140">
        <v>35</v>
      </c>
      <c r="F27" s="154">
        <v>665</v>
      </c>
      <c r="G27" s="500">
        <v>-30</v>
      </c>
      <c r="H27" s="501">
        <v>-25</v>
      </c>
      <c r="I27" s="501">
        <v>0</v>
      </c>
      <c r="J27" s="502">
        <v>0</v>
      </c>
      <c r="K27" s="503">
        <v>-55</v>
      </c>
      <c r="M27" s="137"/>
      <c r="N27" s="137"/>
      <c r="O27" s="137"/>
      <c r="P27" s="137"/>
    </row>
    <row r="28" spans="1:16" x14ac:dyDescent="0.25">
      <c r="A28" s="146" t="s">
        <v>99</v>
      </c>
      <c r="B28" s="147">
        <f t="shared" ref="B28:K28" si="2">SUM(B23:B27)</f>
        <v>1094.1575518993732</v>
      </c>
      <c r="C28" s="147">
        <f t="shared" si="2"/>
        <v>1464.1886260951478</v>
      </c>
      <c r="D28" s="147">
        <f t="shared" si="2"/>
        <v>104.97886088609673</v>
      </c>
      <c r="E28" s="147">
        <f t="shared" si="2"/>
        <v>79.483314000000007</v>
      </c>
      <c r="F28" s="155">
        <f t="shared" si="2"/>
        <v>2837.2893276781051</v>
      </c>
      <c r="G28" s="504">
        <f t="shared" si="2"/>
        <v>3.9420201973730755</v>
      </c>
      <c r="H28" s="147">
        <f t="shared" si="2"/>
        <v>-11.943907626852194</v>
      </c>
      <c r="I28" s="147">
        <f t="shared" si="2"/>
        <v>3.3654434490967295</v>
      </c>
      <c r="J28" s="505">
        <f t="shared" si="2"/>
        <v>-4.8863604369999978</v>
      </c>
      <c r="K28" s="506">
        <f t="shared" si="2"/>
        <v>-6.4939053131952562</v>
      </c>
      <c r="L28" s="34"/>
    </row>
    <row r="29" spans="1:16" x14ac:dyDescent="0.25">
      <c r="A29" s="135"/>
      <c r="B29" s="149"/>
      <c r="C29" s="149"/>
      <c r="D29" s="149"/>
      <c r="E29" s="149"/>
      <c r="F29" s="149"/>
      <c r="G29" s="511"/>
      <c r="H29" s="511"/>
      <c r="I29" s="511"/>
      <c r="J29" s="511"/>
      <c r="K29" s="512"/>
    </row>
    <row r="30" spans="1:16" x14ac:dyDescent="0.25">
      <c r="A30" s="156" t="s">
        <v>101</v>
      </c>
      <c r="B30" s="157"/>
      <c r="C30" s="157"/>
      <c r="D30" s="157"/>
      <c r="E30" s="157"/>
      <c r="F30" s="157"/>
      <c r="G30" s="514"/>
      <c r="H30" s="514"/>
      <c r="I30" s="514"/>
      <c r="J30" s="514"/>
      <c r="K30" s="513"/>
    </row>
    <row r="31" spans="1:16" x14ac:dyDescent="0.25">
      <c r="A31" s="153" t="s">
        <v>402</v>
      </c>
      <c r="B31" s="320">
        <v>13.981577226862433</v>
      </c>
      <c r="C31" s="321">
        <v>63.779741750000028</v>
      </c>
      <c r="D31" s="321">
        <v>3.1204529736186704</v>
      </c>
      <c r="E31" s="322">
        <v>8.8761144778912282</v>
      </c>
      <c r="F31" s="327">
        <v>92.566294104629165</v>
      </c>
      <c r="G31" s="497">
        <v>2.4003851097881856</v>
      </c>
      <c r="H31" s="498">
        <v>2.4023864740000533</v>
      </c>
      <c r="I31" s="498">
        <v>0.16633656396858321</v>
      </c>
      <c r="J31" s="499">
        <v>0.47116974880099605</v>
      </c>
      <c r="K31" s="496">
        <v>5.5899808041295387</v>
      </c>
      <c r="M31" s="137"/>
      <c r="N31" s="137"/>
      <c r="O31" s="137"/>
      <c r="P31" s="137"/>
    </row>
    <row r="32" spans="1:16" x14ac:dyDescent="0.25">
      <c r="A32" s="135" t="s">
        <v>638</v>
      </c>
      <c r="B32" s="323">
        <v>106.38919477313756</v>
      </c>
      <c r="C32" s="324">
        <v>145.68585824999997</v>
      </c>
      <c r="D32" s="324">
        <v>5.1074100263813307</v>
      </c>
      <c r="E32" s="325">
        <v>14.621563522108772</v>
      </c>
      <c r="F32" s="328">
        <v>276.40069559537085</v>
      </c>
      <c r="G32" s="497">
        <v>-2.6371491327881955</v>
      </c>
      <c r="H32" s="498">
        <v>-8.9906964740000319</v>
      </c>
      <c r="I32" s="498">
        <v>-0.39143156396858103</v>
      </c>
      <c r="J32" s="499">
        <v>-1.2319347488009953</v>
      </c>
      <c r="K32" s="496">
        <v>-13.603500327129495</v>
      </c>
      <c r="M32" s="137"/>
      <c r="N32" s="137"/>
      <c r="O32" s="137"/>
      <c r="P32" s="137"/>
    </row>
    <row r="33" spans="1:49" x14ac:dyDescent="0.25">
      <c r="A33" s="135" t="s">
        <v>157</v>
      </c>
      <c r="B33" s="138">
        <v>5.7483399999999998</v>
      </c>
      <c r="C33" s="139">
        <v>31.732060000000001</v>
      </c>
      <c r="D33" s="139">
        <v>0.75142399999999998</v>
      </c>
      <c r="E33" s="140">
        <v>0.78025800000000001</v>
      </c>
      <c r="F33" s="158">
        <v>39.688363600000002</v>
      </c>
      <c r="G33" s="497">
        <v>0.59585099999999969</v>
      </c>
      <c r="H33" s="498">
        <v>2.9866499999999974</v>
      </c>
      <c r="I33" s="498">
        <v>-0.5758899999999999</v>
      </c>
      <c r="J33" s="499">
        <v>0.16784699999999997</v>
      </c>
      <c r="K33" s="496">
        <v>2.6561570000000003</v>
      </c>
      <c r="M33" s="137"/>
      <c r="N33" s="137"/>
      <c r="O33" s="137"/>
      <c r="P33" s="137"/>
    </row>
    <row r="34" spans="1:49" x14ac:dyDescent="0.25">
      <c r="A34" s="135" t="s">
        <v>158</v>
      </c>
      <c r="B34" s="138">
        <v>114.75385000000001</v>
      </c>
      <c r="C34" s="139">
        <v>28.926860000000001</v>
      </c>
      <c r="D34" s="139">
        <v>0.24259199999999997</v>
      </c>
      <c r="E34" s="140">
        <v>0.9636720000000002</v>
      </c>
      <c r="F34" s="158">
        <v>145.10530680000002</v>
      </c>
      <c r="G34" s="497">
        <v>-3.6360999999999848</v>
      </c>
      <c r="H34" s="498">
        <v>-9.0840010000000042</v>
      </c>
      <c r="I34" s="498">
        <v>-1.030408</v>
      </c>
      <c r="J34" s="499">
        <v>-0.17732799999999982</v>
      </c>
      <c r="K34" s="496">
        <v>-14.855204199999974</v>
      </c>
      <c r="M34" s="137"/>
      <c r="N34" s="137"/>
      <c r="O34" s="137"/>
      <c r="P34" s="137"/>
    </row>
    <row r="35" spans="1:49" ht="15.75" thickBot="1" x14ac:dyDescent="0.3">
      <c r="A35" s="259" t="s">
        <v>159</v>
      </c>
      <c r="B35" s="260">
        <v>1300</v>
      </c>
      <c r="C35" s="261">
        <v>1170</v>
      </c>
      <c r="D35" s="261"/>
      <c r="E35" s="262">
        <v>35</v>
      </c>
      <c r="F35" s="263">
        <v>2505</v>
      </c>
      <c r="G35" s="515">
        <v>0</v>
      </c>
      <c r="H35" s="516">
        <v>0</v>
      </c>
      <c r="I35" s="516">
        <v>0</v>
      </c>
      <c r="J35" s="517">
        <v>0</v>
      </c>
      <c r="K35" s="518">
        <v>0</v>
      </c>
      <c r="M35" s="137"/>
      <c r="N35" s="137"/>
      <c r="O35" s="137"/>
      <c r="P35" s="137"/>
    </row>
    <row r="36" spans="1:49" ht="15.75" thickBot="1" x14ac:dyDescent="0.3">
      <c r="A36" s="255" t="s">
        <v>99</v>
      </c>
      <c r="B36" s="256">
        <f t="shared" ref="B36:K36" si="3">SUM(B31:B35)</f>
        <v>1540.8729619999999</v>
      </c>
      <c r="C36" s="257">
        <f t="shared" si="3"/>
        <v>1440.1245199999998</v>
      </c>
      <c r="D36" s="257">
        <f t="shared" si="3"/>
        <v>9.2218790000000013</v>
      </c>
      <c r="E36" s="258">
        <f t="shared" si="3"/>
        <v>60.241607999999999</v>
      </c>
      <c r="F36" s="256">
        <f t="shared" si="3"/>
        <v>3058.7606600999998</v>
      </c>
      <c r="G36" s="256">
        <f t="shared" si="3"/>
        <v>-3.277013022999995</v>
      </c>
      <c r="H36" s="257">
        <f t="shared" si="3"/>
        <v>-12.685660999999985</v>
      </c>
      <c r="I36" s="257">
        <f t="shared" si="3"/>
        <v>-1.8313929999999976</v>
      </c>
      <c r="J36" s="258">
        <f t="shared" si="3"/>
        <v>-0.7702459999999991</v>
      </c>
      <c r="K36" s="519">
        <f t="shared" si="3"/>
        <v>-20.212566722999931</v>
      </c>
      <c r="L36" s="34"/>
    </row>
    <row r="37" spans="1:49" x14ac:dyDescent="0.25">
      <c r="A37" s="267"/>
      <c r="B37" s="159"/>
      <c r="C37" s="159"/>
      <c r="D37" s="159"/>
      <c r="E37" s="159"/>
      <c r="F37" s="159"/>
      <c r="G37" s="160"/>
      <c r="H37" s="160"/>
      <c r="I37" s="161"/>
      <c r="J37" s="161"/>
      <c r="K37" s="161"/>
    </row>
    <row r="38" spans="1:49" s="162" customFormat="1" x14ac:dyDescent="0.25">
      <c r="A38" s="436"/>
      <c r="B38" s="271"/>
      <c r="C38" s="27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s="162" customFormat="1" ht="17.25" x14ac:dyDescent="0.25">
      <c r="A39" s="271" t="s">
        <v>734</v>
      </c>
      <c r="B39" s="271"/>
      <c r="C39" s="27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162" customFormat="1" x14ac:dyDescent="0.25">
      <c r="A40" s="437"/>
      <c r="B40" s="271"/>
      <c r="C40" s="27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162" customFormat="1" ht="17.25" x14ac:dyDescent="0.25">
      <c r="A41" s="271" t="s">
        <v>735</v>
      </c>
      <c r="B41" s="271"/>
      <c r="C41" s="271"/>
      <c r="D41" s="271"/>
      <c r="E41" s="271"/>
      <c r="F41" s="271"/>
      <c r="G41" s="27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4" spans="1:49" x14ac:dyDescent="0.25">
      <c r="B44" s="548"/>
      <c r="C44" s="548"/>
      <c r="D44" s="548"/>
      <c r="E44" s="548"/>
      <c r="F44" s="548"/>
      <c r="G44" s="548"/>
      <c r="H44" s="548"/>
      <c r="I44" s="548"/>
      <c r="J44" s="548"/>
      <c r="K44" s="548"/>
    </row>
    <row r="45" spans="1:49" x14ac:dyDescent="0.25">
      <c r="B45" s="548"/>
      <c r="C45" s="548"/>
      <c r="D45" s="548"/>
      <c r="E45" s="548"/>
      <c r="F45" s="548"/>
      <c r="G45" s="548"/>
      <c r="H45" s="548"/>
      <c r="I45" s="548"/>
      <c r="J45" s="548"/>
      <c r="K45" s="548"/>
    </row>
    <row r="46" spans="1:49" x14ac:dyDescent="0.25">
      <c r="B46" s="548"/>
      <c r="C46" s="548"/>
      <c r="D46" s="548"/>
      <c r="E46" s="548"/>
      <c r="F46" s="548"/>
      <c r="G46" s="548"/>
      <c r="H46" s="548"/>
      <c r="I46" s="548"/>
      <c r="J46" s="548"/>
      <c r="K46" s="548"/>
    </row>
    <row r="47" spans="1:49" x14ac:dyDescent="0.25">
      <c r="B47" s="548"/>
      <c r="C47" s="548"/>
      <c r="D47" s="548"/>
      <c r="E47" s="548"/>
      <c r="F47" s="548"/>
      <c r="G47" s="548"/>
      <c r="H47" s="548"/>
      <c r="I47" s="548"/>
      <c r="J47" s="548"/>
      <c r="K47" s="548"/>
    </row>
    <row r="48" spans="1:49" x14ac:dyDescent="0.25">
      <c r="B48" s="548"/>
      <c r="C48" s="548"/>
      <c r="D48" s="548"/>
      <c r="E48" s="548"/>
      <c r="F48" s="548"/>
      <c r="G48" s="548"/>
      <c r="H48" s="548"/>
      <c r="I48" s="548"/>
      <c r="J48" s="548"/>
      <c r="K48" s="548"/>
    </row>
    <row r="49" spans="2:11" x14ac:dyDescent="0.25">
      <c r="B49" s="548"/>
      <c r="C49" s="548"/>
      <c r="D49" s="548"/>
      <c r="E49" s="548"/>
      <c r="F49" s="548"/>
      <c r="G49" s="548"/>
      <c r="H49" s="548"/>
      <c r="I49" s="548"/>
      <c r="J49" s="548"/>
      <c r="K49" s="548"/>
    </row>
    <row r="50" spans="2:11" x14ac:dyDescent="0.25">
      <c r="B50" s="550"/>
      <c r="C50" s="550"/>
      <c r="D50" s="550"/>
      <c r="E50" s="550"/>
      <c r="F50" s="550"/>
    </row>
    <row r="51" spans="2:11" x14ac:dyDescent="0.25">
      <c r="B51" s="550"/>
      <c r="C51" s="550"/>
      <c r="D51" s="550"/>
      <c r="E51" s="550"/>
      <c r="F51" s="550"/>
      <c r="G51" s="549"/>
      <c r="H51" s="549"/>
      <c r="I51" s="549"/>
      <c r="J51" s="549"/>
      <c r="K51" s="549"/>
    </row>
    <row r="52" spans="2:11" x14ac:dyDescent="0.25">
      <c r="B52" s="550"/>
      <c r="C52" s="550"/>
      <c r="D52" s="550"/>
      <c r="E52" s="550"/>
      <c r="F52" s="550"/>
      <c r="G52" s="549"/>
      <c r="H52" s="549"/>
      <c r="I52" s="549"/>
      <c r="J52" s="549"/>
      <c r="K52" s="549"/>
    </row>
    <row r="53" spans="2:11" x14ac:dyDescent="0.25">
      <c r="B53" s="550"/>
      <c r="C53" s="550"/>
      <c r="D53" s="550"/>
      <c r="E53" s="550"/>
      <c r="F53" s="550"/>
      <c r="G53" s="549"/>
      <c r="H53" s="549"/>
      <c r="I53" s="549"/>
      <c r="J53" s="549"/>
      <c r="K53" s="549"/>
    </row>
    <row r="54" spans="2:11" x14ac:dyDescent="0.25">
      <c r="B54" s="550"/>
      <c r="C54" s="550"/>
      <c r="D54" s="550"/>
      <c r="E54" s="550"/>
      <c r="F54" s="550"/>
      <c r="G54" s="549"/>
      <c r="H54" s="549"/>
      <c r="I54" s="549"/>
      <c r="J54" s="549"/>
      <c r="K54" s="549"/>
    </row>
    <row r="55" spans="2:11" x14ac:dyDescent="0.25">
      <c r="B55" s="550"/>
      <c r="C55" s="550"/>
      <c r="D55" s="550"/>
      <c r="E55" s="550"/>
      <c r="F55" s="550"/>
      <c r="G55" s="549"/>
      <c r="H55" s="549"/>
      <c r="I55" s="549"/>
      <c r="J55" s="549"/>
      <c r="K55" s="549"/>
    </row>
    <row r="56" spans="2:11" x14ac:dyDescent="0.25">
      <c r="B56" s="549"/>
      <c r="C56" s="549"/>
      <c r="D56" s="549"/>
      <c r="E56" s="549"/>
      <c r="F56" s="549"/>
      <c r="G56" s="549"/>
      <c r="H56" s="549"/>
      <c r="I56" s="549"/>
      <c r="J56" s="549"/>
      <c r="K56" s="549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0"/>
  <sheetViews>
    <sheetView workbookViewId="0"/>
  </sheetViews>
  <sheetFormatPr baseColWidth="10" defaultColWidth="11.42578125" defaultRowHeight="15" x14ac:dyDescent="0.25"/>
  <cols>
    <col min="1" max="1" width="13.7109375" style="3" bestFit="1" customWidth="1"/>
    <col min="2" max="2" width="11.42578125" style="3"/>
    <col min="3" max="3" width="40.85546875" style="3" customWidth="1"/>
    <col min="4" max="4" width="12.42578125" style="3" bestFit="1" customWidth="1"/>
    <col min="5" max="5" width="11.42578125" style="3" customWidth="1"/>
    <col min="6" max="6" width="9.5703125" style="3" customWidth="1"/>
    <col min="7" max="7" width="12.140625" style="3" customWidth="1"/>
    <col min="8" max="8" width="11.42578125" style="3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6" ht="15.75" x14ac:dyDescent="0.25">
      <c r="A1" s="310" t="s">
        <v>665</v>
      </c>
      <c r="B1" s="117"/>
      <c r="C1" s="117"/>
    </row>
    <row r="2" spans="1:16" ht="15.75" x14ac:dyDescent="0.25">
      <c r="A2" s="311" t="s">
        <v>666</v>
      </c>
    </row>
    <row r="3" spans="1:16" x14ac:dyDescent="0.25">
      <c r="A3" s="117"/>
    </row>
    <row r="4" spans="1:16" ht="15.75" thickBot="1" x14ac:dyDescent="0.3"/>
    <row r="5" spans="1:16" ht="15" customHeight="1" x14ac:dyDescent="0.25">
      <c r="A5" s="128"/>
      <c r="B5" s="2"/>
      <c r="C5" s="1"/>
      <c r="D5" s="560" t="s">
        <v>667</v>
      </c>
      <c r="E5" s="561"/>
      <c r="F5" s="561"/>
      <c r="G5" s="561"/>
      <c r="H5" s="562"/>
      <c r="I5" s="563" t="s">
        <v>668</v>
      </c>
      <c r="J5" s="564"/>
      <c r="K5" s="564"/>
      <c r="L5" s="564"/>
      <c r="M5" s="565"/>
    </row>
    <row r="6" spans="1:16" ht="24" x14ac:dyDescent="0.25">
      <c r="A6" s="129" t="s">
        <v>265</v>
      </c>
      <c r="B6" s="282" t="s">
        <v>404</v>
      </c>
      <c r="C6" s="118" t="s">
        <v>405</v>
      </c>
      <c r="D6" s="84" t="s">
        <v>263</v>
      </c>
      <c r="E6" s="100" t="s">
        <v>264</v>
      </c>
      <c r="F6" s="100" t="s">
        <v>2</v>
      </c>
      <c r="G6" s="100" t="s">
        <v>299</v>
      </c>
      <c r="H6" s="101" t="s">
        <v>3</v>
      </c>
      <c r="I6" s="84" t="s">
        <v>263</v>
      </c>
      <c r="J6" s="100" t="s">
        <v>264</v>
      </c>
      <c r="K6" s="100" t="s">
        <v>2</v>
      </c>
      <c r="L6" s="100" t="s">
        <v>299</v>
      </c>
      <c r="M6" s="106" t="s">
        <v>3</v>
      </c>
    </row>
    <row r="7" spans="1:16" ht="33.75" x14ac:dyDescent="0.25">
      <c r="A7" s="276"/>
      <c r="B7" s="120"/>
      <c r="C7" s="119"/>
      <c r="D7" s="102" t="s">
        <v>92</v>
      </c>
      <c r="E7" s="278" t="s">
        <v>272</v>
      </c>
      <c r="F7" s="103" t="s">
        <v>4</v>
      </c>
      <c r="G7" s="104" t="s">
        <v>92</v>
      </c>
      <c r="H7" s="105" t="s">
        <v>92</v>
      </c>
      <c r="I7" s="102" t="s">
        <v>93</v>
      </c>
      <c r="J7" s="278" t="s">
        <v>300</v>
      </c>
      <c r="K7" s="103" t="s">
        <v>4</v>
      </c>
      <c r="L7" s="104" t="s">
        <v>94</v>
      </c>
      <c r="M7" s="107" t="s">
        <v>94</v>
      </c>
    </row>
    <row r="8" spans="1:16" x14ac:dyDescent="0.25">
      <c r="A8" s="275"/>
      <c r="B8" s="8"/>
      <c r="C8" s="4" t="s">
        <v>268</v>
      </c>
      <c r="D8" s="7"/>
      <c r="E8" s="8"/>
      <c r="F8" s="5"/>
      <c r="G8" s="6"/>
      <c r="H8" s="4"/>
      <c r="I8" s="85"/>
      <c r="J8" s="86"/>
      <c r="K8" s="86"/>
      <c r="L8" s="86"/>
      <c r="M8" s="112"/>
    </row>
    <row r="9" spans="1:16" ht="15.75" x14ac:dyDescent="0.25">
      <c r="A9" s="277"/>
      <c r="B9" s="121">
        <v>0</v>
      </c>
      <c r="C9" s="9" t="s">
        <v>400</v>
      </c>
      <c r="D9" s="93">
        <v>4529.0092986911886</v>
      </c>
      <c r="E9" s="93">
        <v>2681.7542944784486</v>
      </c>
      <c r="F9" s="93">
        <v>236.03547333075193</v>
      </c>
      <c r="G9" s="93">
        <v>116.82648317712636</v>
      </c>
      <c r="H9" s="108">
        <v>7776.0574756751957</v>
      </c>
      <c r="I9" s="487">
        <v>98.153794893442864</v>
      </c>
      <c r="J9" s="488">
        <v>110.33944356166376</v>
      </c>
      <c r="K9" s="488">
        <v>8.3480617459722453</v>
      </c>
      <c r="L9" s="488">
        <v>1.6631623918758294</v>
      </c>
      <c r="M9" s="489">
        <v>226.01771816433393</v>
      </c>
    </row>
    <row r="10" spans="1:16" ht="30" customHeight="1" x14ac:dyDescent="0.25">
      <c r="A10" s="557" t="s">
        <v>267</v>
      </c>
      <c r="B10" s="122">
        <v>1</v>
      </c>
      <c r="C10" s="10" t="s">
        <v>347</v>
      </c>
      <c r="D10" s="94">
        <v>775.84630920818199</v>
      </c>
      <c r="E10" s="95">
        <v>1000.3992446167001</v>
      </c>
      <c r="F10" s="95">
        <v>59.273325555344805</v>
      </c>
      <c r="G10" s="95">
        <v>18.274542822873627</v>
      </c>
      <c r="H10" s="109">
        <v>1907.1394152029116</v>
      </c>
      <c r="I10" s="89">
        <v>-11.461111997188596</v>
      </c>
      <c r="J10" s="90">
        <v>-59.200891223499411</v>
      </c>
      <c r="K10" s="90">
        <v>-6.0671388738755283</v>
      </c>
      <c r="L10" s="90">
        <v>-1.9630714528758162</v>
      </c>
      <c r="M10" s="114">
        <v>-84.15263853392662</v>
      </c>
      <c r="O10" s="81"/>
    </row>
    <row r="11" spans="1:16" ht="15.75" x14ac:dyDescent="0.25">
      <c r="A11" s="558"/>
      <c r="B11" s="123">
        <v>2</v>
      </c>
      <c r="C11" s="11" t="s">
        <v>348</v>
      </c>
      <c r="D11" s="96">
        <v>314.52530700000017</v>
      </c>
      <c r="E11" s="97">
        <v>438.73950999999994</v>
      </c>
      <c r="F11" s="97">
        <v>15.969355</v>
      </c>
      <c r="G11" s="97">
        <v>0</v>
      </c>
      <c r="H11" s="110">
        <v>783.60659150000004</v>
      </c>
      <c r="I11" s="87">
        <v>-38.311579999999765</v>
      </c>
      <c r="J11" s="88">
        <v>-44.205614000000025</v>
      </c>
      <c r="K11" s="88">
        <v>-5.734138999999999</v>
      </c>
      <c r="L11" s="88">
        <v>-0.41968300000000003</v>
      </c>
      <c r="M11" s="113">
        <v>-93.831741099999817</v>
      </c>
      <c r="P11" s="531"/>
    </row>
    <row r="12" spans="1:16" ht="15.75" x14ac:dyDescent="0.25">
      <c r="A12" s="559"/>
      <c r="B12" s="122">
        <v>3</v>
      </c>
      <c r="C12" s="279" t="s">
        <v>349</v>
      </c>
      <c r="D12" s="98">
        <v>34.576709999999999</v>
      </c>
      <c r="E12" s="93">
        <v>1.123685</v>
      </c>
      <c r="F12" s="93">
        <v>0.29576000000000002</v>
      </c>
      <c r="G12" s="93">
        <v>0</v>
      </c>
      <c r="H12" s="111">
        <v>36.262338999999997</v>
      </c>
      <c r="I12" s="87">
        <v>5.6877489999999966</v>
      </c>
      <c r="J12" s="88">
        <v>-0.80034700000000014</v>
      </c>
      <c r="K12" s="88">
        <v>0.15130600000000002</v>
      </c>
      <c r="L12" s="88">
        <v>0</v>
      </c>
      <c r="M12" s="115">
        <v>5.1748833999999952</v>
      </c>
    </row>
    <row r="13" spans="1:16" ht="15.75" x14ac:dyDescent="0.25">
      <c r="A13" s="130"/>
      <c r="B13" s="124"/>
      <c r="C13" s="12" t="s">
        <v>269</v>
      </c>
      <c r="D13" s="99">
        <f>SUM(D10:D12)</f>
        <v>1124.9483262081822</v>
      </c>
      <c r="E13" s="99">
        <f t="shared" ref="E13:G13" si="0">SUM(E10:E12)</f>
        <v>1440.2624396167</v>
      </c>
      <c r="F13" s="99">
        <f t="shared" si="0"/>
        <v>75.538440555344806</v>
      </c>
      <c r="G13" s="99">
        <f t="shared" si="0"/>
        <v>18.274542822873627</v>
      </c>
      <c r="H13" s="532">
        <f>SUM(H10:H12)</f>
        <v>2727.0083457029114</v>
      </c>
      <c r="I13" s="91">
        <f>SUM(I10:I12)</f>
        <v>-44.084942997188364</v>
      </c>
      <c r="J13" s="92">
        <f t="shared" ref="J13:L13" si="1">SUM(J10:J12)</f>
        <v>-104.20685222349944</v>
      </c>
      <c r="K13" s="92">
        <f t="shared" si="1"/>
        <v>-11.649971873875527</v>
      </c>
      <c r="L13" s="534">
        <f t="shared" si="1"/>
        <v>-2.3827544528758162</v>
      </c>
      <c r="M13" s="533">
        <f>SUM(M10:M12)</f>
        <v>-172.80949623392644</v>
      </c>
    </row>
    <row r="14" spans="1:16" ht="28.5" customHeight="1" x14ac:dyDescent="0.25">
      <c r="A14" s="557" t="s">
        <v>266</v>
      </c>
      <c r="B14" s="122">
        <v>4</v>
      </c>
      <c r="C14" s="331" t="s">
        <v>350</v>
      </c>
      <c r="D14" s="94">
        <v>59.249430000000004</v>
      </c>
      <c r="E14" s="95">
        <v>93.287841999999983</v>
      </c>
      <c r="F14" s="95">
        <v>5.5148890000000002</v>
      </c>
      <c r="G14" s="95">
        <v>2.178096</v>
      </c>
      <c r="H14" s="109">
        <v>165.19365709999997</v>
      </c>
      <c r="I14" s="87">
        <v>-5.5047170000000136</v>
      </c>
      <c r="J14" s="88">
        <v>-5.8546420000000268</v>
      </c>
      <c r="K14" s="88">
        <v>-1.4856219999999993</v>
      </c>
      <c r="L14" s="88">
        <v>4.0261000000000102E-2</v>
      </c>
      <c r="M14" s="114">
        <v>-14.141779800000052</v>
      </c>
    </row>
    <row r="15" spans="1:16" ht="26.25" x14ac:dyDescent="0.25">
      <c r="A15" s="558"/>
      <c r="B15" s="122">
        <v>5</v>
      </c>
      <c r="C15" s="279" t="s">
        <v>403</v>
      </c>
      <c r="D15" s="96">
        <v>107.33126399999999</v>
      </c>
      <c r="E15" s="97">
        <v>114.85029399999999</v>
      </c>
      <c r="F15" s="97">
        <v>10.874471999999999</v>
      </c>
      <c r="G15" s="97">
        <v>0.43412800000000001</v>
      </c>
      <c r="H15" s="110">
        <v>243.27718279999996</v>
      </c>
      <c r="I15" s="87">
        <v>5.5731669999999838</v>
      </c>
      <c r="J15" s="88">
        <v>10.844172999999998</v>
      </c>
      <c r="K15" s="88">
        <v>2.7909129999999998</v>
      </c>
      <c r="L15" s="88">
        <v>0.17355200000000004</v>
      </c>
      <c r="M15" s="113">
        <v>21.89362669999997</v>
      </c>
    </row>
    <row r="16" spans="1:16" ht="26.25" x14ac:dyDescent="0.25">
      <c r="A16" s="558"/>
      <c r="B16" s="122" t="s">
        <v>5</v>
      </c>
      <c r="C16" s="279" t="s">
        <v>351</v>
      </c>
      <c r="D16" s="96">
        <v>29.604653999999996</v>
      </c>
      <c r="E16" s="97">
        <v>18.913508</v>
      </c>
      <c r="F16" s="97">
        <v>0.48474099999999998</v>
      </c>
      <c r="G16" s="97">
        <v>0</v>
      </c>
      <c r="H16" s="110">
        <v>49.439169899999989</v>
      </c>
      <c r="I16" s="87">
        <v>0.96480199999999527</v>
      </c>
      <c r="J16" s="88">
        <v>2.1563129999999973</v>
      </c>
      <c r="K16" s="88">
        <v>0.296628</v>
      </c>
      <c r="L16" s="88">
        <v>0</v>
      </c>
      <c r="M16" s="113">
        <v>3.6847081999999887</v>
      </c>
    </row>
    <row r="17" spans="1:24" ht="26.25" x14ac:dyDescent="0.25">
      <c r="A17" s="558"/>
      <c r="B17" s="121" t="s">
        <v>6</v>
      </c>
      <c r="C17" s="279" t="s">
        <v>399</v>
      </c>
      <c r="D17" s="98">
        <v>150</v>
      </c>
      <c r="E17" s="93">
        <v>115</v>
      </c>
      <c r="F17" s="93"/>
      <c r="G17" s="93"/>
      <c r="H17" s="111">
        <v>265</v>
      </c>
      <c r="I17" s="87">
        <v>10</v>
      </c>
      <c r="J17" s="88">
        <v>25</v>
      </c>
      <c r="K17" s="88">
        <v>0</v>
      </c>
      <c r="L17" s="88">
        <v>0</v>
      </c>
      <c r="M17" s="113">
        <v>35</v>
      </c>
      <c r="O17" s="537"/>
      <c r="P17" s="537"/>
      <c r="Q17" s="537"/>
      <c r="R17" s="537"/>
      <c r="S17" s="537"/>
      <c r="T17" s="537"/>
      <c r="U17" s="537"/>
      <c r="V17" s="537"/>
      <c r="W17" s="537"/>
      <c r="X17" s="537"/>
    </row>
    <row r="18" spans="1:24" ht="26.25" x14ac:dyDescent="0.25">
      <c r="A18" s="558"/>
      <c r="B18" s="125"/>
      <c r="C18" s="280" t="s">
        <v>288</v>
      </c>
      <c r="D18" s="99">
        <f>SUM(D14:D17)</f>
        <v>346.18534799999998</v>
      </c>
      <c r="E18" s="99">
        <f t="shared" ref="E18:G18" si="2">SUM(E14:E17)</f>
        <v>342.05164400000001</v>
      </c>
      <c r="F18" s="99">
        <f t="shared" si="2"/>
        <v>16.874102000000001</v>
      </c>
      <c r="G18" s="99">
        <f t="shared" si="2"/>
        <v>2.6122239999999999</v>
      </c>
      <c r="H18" s="535">
        <f>SUM(H14:H17)</f>
        <v>722.9100097999999</v>
      </c>
      <c r="I18" s="91">
        <f>SUM(I14:I17)</f>
        <v>11.033251999999965</v>
      </c>
      <c r="J18" s="92">
        <f t="shared" ref="J18:L18" si="3">SUM(J14:J17)</f>
        <v>32.145843999999968</v>
      </c>
      <c r="K18" s="92">
        <f t="shared" si="3"/>
        <v>1.6019190000000005</v>
      </c>
      <c r="L18" s="534">
        <f t="shared" si="3"/>
        <v>0.21381300000000014</v>
      </c>
      <c r="M18" s="536">
        <f>SUM(M14:M17)</f>
        <v>46.436555099999907</v>
      </c>
      <c r="O18" s="537"/>
      <c r="P18" s="537"/>
      <c r="Q18" s="537"/>
      <c r="R18" s="537"/>
      <c r="S18" s="537"/>
      <c r="T18" s="537"/>
      <c r="U18" s="537"/>
      <c r="V18" s="537"/>
      <c r="W18" s="537"/>
      <c r="X18" s="537"/>
    </row>
    <row r="19" spans="1:24" ht="15.75" x14ac:dyDescent="0.25">
      <c r="A19" s="558"/>
      <c r="B19" s="126"/>
      <c r="C19" s="13" t="s">
        <v>270</v>
      </c>
      <c r="D19" s="96"/>
      <c r="E19" s="97"/>
      <c r="F19" s="97"/>
      <c r="G19" s="97"/>
      <c r="H19" s="110"/>
      <c r="I19" s="87"/>
      <c r="J19" s="88"/>
      <c r="K19" s="88"/>
      <c r="L19" s="88"/>
      <c r="M19" s="114"/>
      <c r="O19" s="537"/>
      <c r="P19" s="537"/>
      <c r="Q19" s="537"/>
      <c r="R19" s="537"/>
      <c r="S19" s="537"/>
      <c r="T19" s="537"/>
      <c r="U19" s="537"/>
      <c r="V19" s="537"/>
      <c r="W19" s="537"/>
      <c r="X19" s="537"/>
    </row>
    <row r="20" spans="1:24" ht="25.5" x14ac:dyDescent="0.25">
      <c r="A20" s="558"/>
      <c r="B20" s="122">
        <v>4</v>
      </c>
      <c r="C20" s="331" t="s">
        <v>350</v>
      </c>
      <c r="D20" s="96">
        <v>193.07658600000002</v>
      </c>
      <c r="E20" s="97">
        <v>185.60463699999997</v>
      </c>
      <c r="F20" s="97">
        <v>13.274284000000005</v>
      </c>
      <c r="G20" s="97">
        <v>1.80152</v>
      </c>
      <c r="H20" s="110">
        <v>405.70388260000004</v>
      </c>
      <c r="I20" s="87">
        <v>12.938870000000037</v>
      </c>
      <c r="J20" s="88">
        <v>34.609880999999973</v>
      </c>
      <c r="K20" s="88">
        <v>4.2906910000000043</v>
      </c>
      <c r="L20" s="88">
        <v>9.4469999999999832E-2</v>
      </c>
      <c r="M20" s="113">
        <v>55.795533900000066</v>
      </c>
      <c r="O20" s="537"/>
      <c r="P20" s="537"/>
      <c r="Q20" s="537"/>
      <c r="R20" s="537"/>
      <c r="S20" s="537"/>
      <c r="T20" s="537"/>
      <c r="U20" s="537"/>
      <c r="V20" s="537"/>
      <c r="W20" s="537"/>
      <c r="X20" s="537"/>
    </row>
    <row r="21" spans="1:24" ht="26.25" x14ac:dyDescent="0.25">
      <c r="A21" s="558"/>
      <c r="B21" s="122">
        <v>5</v>
      </c>
      <c r="C21" s="279" t="s">
        <v>403</v>
      </c>
      <c r="D21" s="96">
        <v>47.143662000000006</v>
      </c>
      <c r="E21" s="97">
        <v>62.330300000000008</v>
      </c>
      <c r="F21" s="97">
        <v>4.7261519999999999</v>
      </c>
      <c r="G21" s="97">
        <v>0.57400000000000007</v>
      </c>
      <c r="H21" s="110">
        <v>119.02765079999999</v>
      </c>
      <c r="I21" s="87">
        <v>-47.889315999999994</v>
      </c>
      <c r="J21" s="88">
        <v>-13.796378999999973</v>
      </c>
      <c r="K21" s="88">
        <v>-0.96481200000000022</v>
      </c>
      <c r="L21" s="88">
        <v>9.2000000000000082E-2</v>
      </c>
      <c r="M21" s="113">
        <v>-63.426837800000001</v>
      </c>
    </row>
    <row r="22" spans="1:24" ht="26.25" x14ac:dyDescent="0.25">
      <c r="A22" s="559"/>
      <c r="B22" s="121" t="s">
        <v>5</v>
      </c>
      <c r="C22" s="279" t="s">
        <v>351</v>
      </c>
      <c r="D22" s="98">
        <v>108.24529099999998</v>
      </c>
      <c r="E22" s="93">
        <v>65.141590999999991</v>
      </c>
      <c r="F22" s="93">
        <v>3.8632429999999998</v>
      </c>
      <c r="G22" s="93">
        <v>0</v>
      </c>
      <c r="H22" s="111">
        <v>180.7270437</v>
      </c>
      <c r="I22" s="87">
        <v>30.672201999999999</v>
      </c>
      <c r="J22" s="88">
        <v>-17.938508999999996</v>
      </c>
      <c r="K22" s="88">
        <v>1.7323449999999996</v>
      </c>
      <c r="L22" s="88">
        <v>-5.1427789999999991</v>
      </c>
      <c r="M22" s="113">
        <v>10.882369500000038</v>
      </c>
    </row>
    <row r="23" spans="1:24" ht="26.25" x14ac:dyDescent="0.25">
      <c r="A23" s="130"/>
      <c r="B23" s="125"/>
      <c r="C23" s="280" t="s">
        <v>289</v>
      </c>
      <c r="D23" s="99">
        <f>SUM(D20:D22)</f>
        <v>348.46553900000004</v>
      </c>
      <c r="E23" s="99">
        <f t="shared" ref="E23:G23" si="4">SUM(E20:E22)</f>
        <v>313.076528</v>
      </c>
      <c r="F23" s="99">
        <f t="shared" si="4"/>
        <v>21.863679000000005</v>
      </c>
      <c r="G23" s="99">
        <f t="shared" si="4"/>
        <v>2.3755199999999999</v>
      </c>
      <c r="H23" s="535">
        <f>SUM(H20:H22)</f>
        <v>705.45857709999996</v>
      </c>
      <c r="I23" s="91">
        <f>SUM(I20:I22)</f>
        <v>-4.2782439999999582</v>
      </c>
      <c r="J23" s="92">
        <f t="shared" ref="J23:L23" si="5">SUM(J20:J22)</f>
        <v>2.8749930000000035</v>
      </c>
      <c r="K23" s="92">
        <f t="shared" si="5"/>
        <v>5.0582240000000036</v>
      </c>
      <c r="L23" s="534">
        <f t="shared" si="5"/>
        <v>-4.9563089999999992</v>
      </c>
      <c r="M23" s="536">
        <f>SUM(M20:M22)</f>
        <v>3.2510656000001035</v>
      </c>
    </row>
    <row r="24" spans="1:24" ht="60.75" customHeight="1" x14ac:dyDescent="0.25">
      <c r="A24" s="281" t="s">
        <v>274</v>
      </c>
      <c r="B24" s="121" t="s">
        <v>7</v>
      </c>
      <c r="C24" s="283" t="s">
        <v>275</v>
      </c>
      <c r="D24" s="96">
        <v>1940</v>
      </c>
      <c r="E24" s="97">
        <v>1775</v>
      </c>
      <c r="F24" s="97"/>
      <c r="G24" s="97">
        <v>120</v>
      </c>
      <c r="H24" s="111">
        <v>3835</v>
      </c>
      <c r="I24" s="87">
        <v>-45</v>
      </c>
      <c r="J24" s="88">
        <v>-30</v>
      </c>
      <c r="K24" s="88">
        <v>0</v>
      </c>
      <c r="L24" s="88">
        <v>0</v>
      </c>
      <c r="M24" s="113">
        <v>-75</v>
      </c>
    </row>
    <row r="25" spans="1:24" s="117" customFormat="1" ht="15.75" x14ac:dyDescent="0.25">
      <c r="A25" s="129"/>
      <c r="B25" s="126"/>
      <c r="C25" s="538" t="s">
        <v>271</v>
      </c>
      <c r="D25" s="544">
        <f>D9+D13+D18+D23+D24</f>
        <v>8288.6085118993706</v>
      </c>
      <c r="E25" s="95">
        <f t="shared" ref="E25:H25" si="6">E9+E13+E18+E23+E24</f>
        <v>6552.1449060951481</v>
      </c>
      <c r="F25" s="95">
        <f t="shared" si="6"/>
        <v>350.31169488609675</v>
      </c>
      <c r="G25" s="545">
        <f t="shared" si="6"/>
        <v>260.08876999999995</v>
      </c>
      <c r="H25" s="116">
        <f t="shared" si="6"/>
        <v>15766.434408278106</v>
      </c>
      <c r="I25" s="544">
        <f t="shared" ref="I25" si="7">I9+I13+I18+I23+I24</f>
        <v>15.823859896254504</v>
      </c>
      <c r="J25" s="95">
        <f t="shared" ref="J25" si="8">J9+J13+J18+J23+J24</f>
        <v>11.153428338164289</v>
      </c>
      <c r="K25" s="95">
        <f t="shared" ref="K25" si="9">K9+K13+K18+K23+K24</f>
        <v>3.3582328720967221</v>
      </c>
      <c r="L25" s="95">
        <f t="shared" ref="L25" si="10">L9+L13+L18+L23+L24</f>
        <v>-5.462088060999986</v>
      </c>
      <c r="M25" s="543">
        <f t="shared" ref="M25" si="11">M9+M13+M18+M23+M24</f>
        <v>27.8958426304075</v>
      </c>
    </row>
    <row r="26" spans="1:24" ht="27" thickBot="1" x14ac:dyDescent="0.3">
      <c r="A26" s="131"/>
      <c r="B26" s="127"/>
      <c r="C26" s="539" t="s">
        <v>273</v>
      </c>
      <c r="D26" s="98">
        <f>D13+D18+D23+D24</f>
        <v>3759.5992132081819</v>
      </c>
      <c r="E26" s="540">
        <f t="shared" ref="E26:M26" si="12">E13+E18+E23+E24</f>
        <v>3870.3906116167</v>
      </c>
      <c r="F26" s="540">
        <f t="shared" si="12"/>
        <v>114.2762215553448</v>
      </c>
      <c r="G26" s="541">
        <f t="shared" si="12"/>
        <v>143.26228682287362</v>
      </c>
      <c r="H26" s="542">
        <f t="shared" si="12"/>
        <v>7990.3769326029114</v>
      </c>
      <c r="I26" s="98">
        <f t="shared" si="12"/>
        <v>-82.32993499718836</v>
      </c>
      <c r="J26" s="540">
        <f t="shared" si="12"/>
        <v>-99.186015223499467</v>
      </c>
      <c r="K26" s="540">
        <f t="shared" si="12"/>
        <v>-4.9898288738755232</v>
      </c>
      <c r="L26" s="540">
        <f t="shared" si="12"/>
        <v>-7.1252504528758154</v>
      </c>
      <c r="M26" s="111">
        <f t="shared" si="12"/>
        <v>-198.12187553392641</v>
      </c>
    </row>
    <row r="27" spans="1:24" x14ac:dyDescent="0.25">
      <c r="A27" s="83"/>
    </row>
    <row r="28" spans="1:24" ht="21" x14ac:dyDescent="0.35">
      <c r="A28" s="271"/>
      <c r="E28" s="14"/>
      <c r="F28" s="14"/>
      <c r="G28" s="14"/>
      <c r="H28" s="14"/>
    </row>
    <row r="29" spans="1:24" x14ac:dyDescent="0.25">
      <c r="D29" s="546"/>
      <c r="E29" s="546"/>
      <c r="F29" s="546"/>
      <c r="G29" s="546"/>
      <c r="H29" s="546"/>
    </row>
    <row r="32" spans="1:24" x14ac:dyDescent="0.25">
      <c r="C32" s="82"/>
      <c r="D32" s="82"/>
      <c r="E32" s="82"/>
      <c r="F32" s="82"/>
    </row>
    <row r="33" spans="3:13" x14ac:dyDescent="0.25">
      <c r="C33" s="81"/>
      <c r="D33" s="132"/>
      <c r="E33" s="81"/>
      <c r="F33" s="81"/>
    </row>
    <row r="34" spans="3:13" x14ac:dyDescent="0.25">
      <c r="D34" s="83"/>
    </row>
    <row r="35" spans="3:13" x14ac:dyDescent="0.25">
      <c r="D35" s="83"/>
      <c r="I35" s="547"/>
      <c r="J35" s="547"/>
      <c r="K35" s="547"/>
      <c r="L35" s="547"/>
      <c r="M35" s="547"/>
    </row>
    <row r="36" spans="3:13" x14ac:dyDescent="0.25">
      <c r="C36" s="82"/>
      <c r="D36" s="134"/>
      <c r="E36" s="133"/>
      <c r="F36" s="82"/>
      <c r="G36" s="83"/>
      <c r="I36" s="547"/>
      <c r="J36" s="547"/>
      <c r="K36" s="547"/>
      <c r="L36" s="547"/>
      <c r="M36" s="547"/>
    </row>
    <row r="37" spans="3:13" x14ac:dyDescent="0.25">
      <c r="I37" s="547"/>
      <c r="J37" s="547"/>
      <c r="K37" s="547"/>
      <c r="L37" s="547"/>
      <c r="M37" s="547"/>
    </row>
    <row r="38" spans="3:13" x14ac:dyDescent="0.25">
      <c r="I38" s="547"/>
      <c r="J38" s="547"/>
      <c r="K38" s="547"/>
      <c r="L38" s="547"/>
      <c r="M38" s="547"/>
    </row>
    <row r="39" spans="3:13" x14ac:dyDescent="0.25">
      <c r="I39" s="547"/>
      <c r="J39" s="547"/>
      <c r="K39" s="547"/>
      <c r="L39" s="547"/>
      <c r="M39" s="547"/>
    </row>
    <row r="40" spans="3:13" x14ac:dyDescent="0.25">
      <c r="I40" s="547"/>
      <c r="J40" s="547"/>
      <c r="K40" s="547"/>
      <c r="L40" s="547"/>
      <c r="M40" s="547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7"/>
  <sheetViews>
    <sheetView workbookViewId="0">
      <selection activeCell="B1" sqref="B1"/>
    </sheetView>
  </sheetViews>
  <sheetFormatPr baseColWidth="10" defaultColWidth="11.42578125" defaultRowHeight="12" x14ac:dyDescent="0.2"/>
  <cols>
    <col min="1" max="1" width="11.42578125" style="43"/>
    <col min="2" max="2" width="17.5703125" style="43" bestFit="1" customWidth="1"/>
    <col min="3" max="3" width="12" style="43" customWidth="1"/>
    <col min="4" max="4" width="11.42578125" style="43"/>
    <col min="5" max="5" width="41" style="43" customWidth="1"/>
    <col min="6" max="6" width="21.5703125" style="43" customWidth="1"/>
    <col min="7" max="16384" width="11.42578125" style="43"/>
  </cols>
  <sheetData>
    <row r="1" spans="2:9" ht="15.75" x14ac:dyDescent="0.25">
      <c r="B1" s="528" t="s">
        <v>148</v>
      </c>
      <c r="C1" s="529"/>
      <c r="D1" s="529"/>
      <c r="E1" s="529"/>
    </row>
    <row r="2" spans="2:9" ht="15" x14ac:dyDescent="0.2">
      <c r="B2" s="530" t="s">
        <v>149</v>
      </c>
      <c r="C2" s="529"/>
      <c r="D2" s="529"/>
      <c r="E2" s="529"/>
    </row>
    <row r="3" spans="2:9" ht="12.75" thickBot="1" x14ac:dyDescent="0.25"/>
    <row r="4" spans="2:9" s="61" customFormat="1" ht="25.5" x14ac:dyDescent="0.2">
      <c r="B4" s="164" t="s">
        <v>8</v>
      </c>
      <c r="C4" s="165" t="s">
        <v>652</v>
      </c>
      <c r="D4" s="19" t="s">
        <v>576</v>
      </c>
      <c r="E4" s="19" t="s">
        <v>671</v>
      </c>
      <c r="F4" s="166" t="s">
        <v>111</v>
      </c>
    </row>
    <row r="5" spans="2:9" s="61" customFormat="1" ht="14.25" thickBot="1" x14ac:dyDescent="0.25">
      <c r="B5" s="167"/>
      <c r="C5" s="168" t="s">
        <v>112</v>
      </c>
      <c r="D5" s="46"/>
      <c r="E5" s="46"/>
      <c r="F5" s="169" t="s">
        <v>113</v>
      </c>
    </row>
    <row r="6" spans="2:9" s="61" customFormat="1" x14ac:dyDescent="0.2">
      <c r="B6" s="170" t="s">
        <v>476</v>
      </c>
      <c r="C6" s="400">
        <v>51.05</v>
      </c>
      <c r="D6" s="171">
        <v>1997</v>
      </c>
      <c r="E6" s="172" t="s">
        <v>471</v>
      </c>
      <c r="F6" s="173">
        <v>218</v>
      </c>
      <c r="I6" s="43"/>
    </row>
    <row r="7" spans="2:9" s="61" customFormat="1" x14ac:dyDescent="0.2">
      <c r="B7" s="174" t="s">
        <v>25</v>
      </c>
      <c r="C7" s="401">
        <v>14.99</v>
      </c>
      <c r="D7" s="176">
        <v>1990</v>
      </c>
      <c r="E7" s="177" t="s">
        <v>471</v>
      </c>
      <c r="F7" s="178" t="s">
        <v>114</v>
      </c>
      <c r="I7" s="43"/>
    </row>
    <row r="8" spans="2:9" s="61" customFormat="1" x14ac:dyDescent="0.2">
      <c r="B8" s="174" t="s">
        <v>26</v>
      </c>
      <c r="C8" s="401">
        <v>64.2</v>
      </c>
      <c r="D8" s="176">
        <v>1998</v>
      </c>
      <c r="E8" s="177" t="s">
        <v>364</v>
      </c>
      <c r="F8" s="178">
        <v>203</v>
      </c>
      <c r="H8" s="60"/>
      <c r="I8" s="43"/>
    </row>
    <row r="9" spans="2:9" s="61" customFormat="1" x14ac:dyDescent="0.2">
      <c r="B9" s="174" t="s">
        <v>253</v>
      </c>
      <c r="C9" s="401">
        <v>1.8</v>
      </c>
      <c r="D9" s="176">
        <v>2010</v>
      </c>
      <c r="E9" s="177" t="s">
        <v>130</v>
      </c>
      <c r="F9" s="178" t="s">
        <v>247</v>
      </c>
      <c r="H9" s="60"/>
      <c r="I9" s="43"/>
    </row>
    <row r="10" spans="2:9" x14ac:dyDescent="0.2">
      <c r="B10" s="174" t="s">
        <v>27</v>
      </c>
      <c r="C10" s="401">
        <v>109.67</v>
      </c>
      <c r="D10" s="176">
        <v>1967</v>
      </c>
      <c r="E10" s="177" t="s">
        <v>475</v>
      </c>
      <c r="F10" s="179" t="s">
        <v>115</v>
      </c>
      <c r="H10" s="48"/>
    </row>
    <row r="11" spans="2:9" ht="13.5" x14ac:dyDescent="0.2">
      <c r="B11" s="174" t="s">
        <v>466</v>
      </c>
      <c r="C11" s="401">
        <v>11.51</v>
      </c>
      <c r="D11" s="176">
        <v>2013</v>
      </c>
      <c r="E11" s="177" t="s">
        <v>471</v>
      </c>
      <c r="F11" s="179">
        <v>348</v>
      </c>
      <c r="H11" s="48"/>
    </row>
    <row r="12" spans="2:9" x14ac:dyDescent="0.2">
      <c r="B12" s="174" t="s">
        <v>28</v>
      </c>
      <c r="C12" s="401">
        <v>0.89</v>
      </c>
      <c r="D12" s="176">
        <v>1989</v>
      </c>
      <c r="E12" s="177" t="s">
        <v>341</v>
      </c>
      <c r="F12" s="178" t="s">
        <v>28</v>
      </c>
      <c r="H12" s="48"/>
    </row>
    <row r="13" spans="2:9" x14ac:dyDescent="0.2">
      <c r="B13" s="174" t="s">
        <v>29</v>
      </c>
      <c r="C13" s="401">
        <v>69.84</v>
      </c>
      <c r="D13" s="176">
        <v>1980</v>
      </c>
      <c r="E13" s="177" t="s">
        <v>596</v>
      </c>
      <c r="F13" s="178" t="s">
        <v>29</v>
      </c>
      <c r="H13" s="48"/>
    </row>
    <row r="14" spans="2:9" x14ac:dyDescent="0.2">
      <c r="B14" s="174" t="s">
        <v>362</v>
      </c>
      <c r="C14" s="401">
        <v>2</v>
      </c>
      <c r="D14" s="176">
        <v>2005</v>
      </c>
      <c r="E14" s="177" t="s">
        <v>471</v>
      </c>
      <c r="F14" s="178" t="s">
        <v>378</v>
      </c>
      <c r="H14" s="48"/>
    </row>
    <row r="15" spans="2:9" x14ac:dyDescent="0.2">
      <c r="B15" s="174" t="s">
        <v>278</v>
      </c>
      <c r="C15" s="401">
        <v>2.8</v>
      </c>
      <c r="D15" s="176">
        <v>2009</v>
      </c>
      <c r="E15" s="177" t="s">
        <v>364</v>
      </c>
      <c r="F15" s="178">
        <v>340</v>
      </c>
      <c r="H15" s="48"/>
    </row>
    <row r="16" spans="2:9" x14ac:dyDescent="0.2">
      <c r="B16" s="174" t="s">
        <v>30</v>
      </c>
      <c r="C16" s="401">
        <v>157.62</v>
      </c>
      <c r="D16" s="176">
        <v>1984</v>
      </c>
      <c r="E16" s="177" t="s">
        <v>727</v>
      </c>
      <c r="F16" s="179" t="s">
        <v>117</v>
      </c>
      <c r="H16" s="48"/>
    </row>
    <row r="17" spans="2:8" ht="13.5" x14ac:dyDescent="0.2">
      <c r="B17" s="174" t="s">
        <v>594</v>
      </c>
      <c r="C17" s="401">
        <v>11.43</v>
      </c>
      <c r="D17" s="176">
        <v>2016</v>
      </c>
      <c r="E17" s="177" t="s">
        <v>472</v>
      </c>
      <c r="F17" s="179">
        <v>636</v>
      </c>
      <c r="H17" s="48"/>
    </row>
    <row r="18" spans="2:8" x14ac:dyDescent="0.2">
      <c r="B18" s="174" t="s">
        <v>541</v>
      </c>
      <c r="C18" s="401">
        <v>18.8</v>
      </c>
      <c r="D18" s="176">
        <v>2010</v>
      </c>
      <c r="E18" s="177" t="s">
        <v>596</v>
      </c>
      <c r="F18" s="179">
        <v>435</v>
      </c>
      <c r="H18" s="48"/>
    </row>
    <row r="19" spans="2:8" x14ac:dyDescent="0.2">
      <c r="B19" s="174" t="s">
        <v>279</v>
      </c>
      <c r="C19" s="401">
        <v>56.32</v>
      </c>
      <c r="D19" s="176">
        <v>2007</v>
      </c>
      <c r="E19" s="177" t="s">
        <v>728</v>
      </c>
      <c r="F19" s="179">
        <v>338</v>
      </c>
      <c r="H19" s="48"/>
    </row>
    <row r="20" spans="2:8" x14ac:dyDescent="0.2">
      <c r="B20" s="174" t="s">
        <v>31</v>
      </c>
      <c r="C20" s="401">
        <v>729.74</v>
      </c>
      <c r="D20" s="176">
        <v>1969</v>
      </c>
      <c r="E20" s="177" t="s">
        <v>118</v>
      </c>
      <c r="F20" s="179" t="s">
        <v>119</v>
      </c>
      <c r="H20" s="48"/>
    </row>
    <row r="21" spans="2:8" x14ac:dyDescent="0.2">
      <c r="B21" s="174" t="s">
        <v>32</v>
      </c>
      <c r="C21" s="401">
        <v>195.06</v>
      </c>
      <c r="D21" s="176">
        <v>1970</v>
      </c>
      <c r="E21" s="177" t="s">
        <v>118</v>
      </c>
      <c r="F21" s="179" t="s">
        <v>119</v>
      </c>
      <c r="H21" s="48"/>
    </row>
    <row r="22" spans="2:8" x14ac:dyDescent="0.2">
      <c r="B22" s="174" t="s">
        <v>33</v>
      </c>
      <c r="C22" s="401">
        <v>19.11</v>
      </c>
      <c r="D22" s="176">
        <v>1988</v>
      </c>
      <c r="E22" s="177" t="s">
        <v>118</v>
      </c>
      <c r="F22" s="179" t="s">
        <v>119</v>
      </c>
      <c r="H22" s="48"/>
    </row>
    <row r="23" spans="2:8" x14ac:dyDescent="0.2">
      <c r="B23" s="174" t="s">
        <v>34</v>
      </c>
      <c r="C23" s="401">
        <v>0.38</v>
      </c>
      <c r="D23" s="176">
        <v>1991</v>
      </c>
      <c r="E23" s="177" t="s">
        <v>473</v>
      </c>
      <c r="F23" s="178" t="s">
        <v>34</v>
      </c>
      <c r="H23" s="48"/>
    </row>
    <row r="24" spans="2:8" ht="13.5" x14ac:dyDescent="0.2">
      <c r="B24" s="174" t="s">
        <v>479</v>
      </c>
      <c r="C24" s="401">
        <v>11.56</v>
      </c>
      <c r="D24" s="176">
        <v>2014</v>
      </c>
      <c r="E24" s="177" t="s">
        <v>472</v>
      </c>
      <c r="F24" s="178">
        <v>586</v>
      </c>
      <c r="H24" s="48"/>
    </row>
    <row r="25" spans="2:8" x14ac:dyDescent="0.2">
      <c r="B25" s="174" t="s">
        <v>327</v>
      </c>
      <c r="C25" s="401">
        <v>0.11</v>
      </c>
      <c r="D25" s="176">
        <v>1974</v>
      </c>
      <c r="E25" s="177" t="s">
        <v>729</v>
      </c>
      <c r="F25" s="178" t="s">
        <v>327</v>
      </c>
      <c r="H25" s="48"/>
    </row>
    <row r="26" spans="2:8" x14ac:dyDescent="0.2">
      <c r="B26" s="174" t="s">
        <v>35</v>
      </c>
      <c r="C26" s="401">
        <v>62.93</v>
      </c>
      <c r="D26" s="176">
        <v>1990</v>
      </c>
      <c r="E26" s="177" t="s">
        <v>471</v>
      </c>
      <c r="F26" s="179" t="s">
        <v>120</v>
      </c>
      <c r="H26" s="48"/>
    </row>
    <row r="27" spans="2:8" x14ac:dyDescent="0.2">
      <c r="B27" s="174" t="s">
        <v>292</v>
      </c>
      <c r="C27" s="401">
        <v>0.69</v>
      </c>
      <c r="D27" s="176">
        <v>2007</v>
      </c>
      <c r="E27" s="177" t="s">
        <v>471</v>
      </c>
      <c r="F27" s="179" t="s">
        <v>292</v>
      </c>
      <c r="H27" s="48"/>
    </row>
    <row r="28" spans="2:8" x14ac:dyDescent="0.2">
      <c r="B28" s="174" t="s">
        <v>36</v>
      </c>
      <c r="C28" s="401">
        <v>4.21</v>
      </c>
      <c r="D28" s="176">
        <v>2004</v>
      </c>
      <c r="E28" s="177" t="s">
        <v>471</v>
      </c>
      <c r="F28" s="178" t="s">
        <v>36</v>
      </c>
      <c r="H28" s="48"/>
    </row>
    <row r="29" spans="2:8" x14ac:dyDescent="0.2">
      <c r="B29" s="174" t="s">
        <v>293</v>
      </c>
      <c r="C29" s="401">
        <v>29.48</v>
      </c>
      <c r="D29" s="176">
        <v>1978</v>
      </c>
      <c r="E29" s="177" t="s">
        <v>471</v>
      </c>
      <c r="F29" s="178" t="s">
        <v>293</v>
      </c>
      <c r="H29" s="48"/>
    </row>
    <row r="30" spans="2:8" x14ac:dyDescent="0.2">
      <c r="B30" s="174" t="s">
        <v>37</v>
      </c>
      <c r="C30" s="401">
        <v>73.37</v>
      </c>
      <c r="D30" s="176">
        <v>1989</v>
      </c>
      <c r="E30" s="177" t="s">
        <v>472</v>
      </c>
      <c r="F30" s="178">
        <v>153</v>
      </c>
      <c r="H30" s="48"/>
    </row>
    <row r="31" spans="2:8" x14ac:dyDescent="0.2">
      <c r="B31" s="174" t="s">
        <v>107</v>
      </c>
      <c r="C31" s="401">
        <v>31.36</v>
      </c>
      <c r="D31" s="176">
        <v>2000</v>
      </c>
      <c r="E31" s="177" t="s">
        <v>475</v>
      </c>
      <c r="F31" s="178">
        <v>229</v>
      </c>
      <c r="H31" s="48"/>
    </row>
    <row r="32" spans="2:8" x14ac:dyDescent="0.2">
      <c r="B32" s="174" t="s">
        <v>38</v>
      </c>
      <c r="C32" s="401">
        <v>150.9</v>
      </c>
      <c r="D32" s="176">
        <v>1991</v>
      </c>
      <c r="E32" s="177" t="s">
        <v>471</v>
      </c>
      <c r="F32" s="178" t="s">
        <v>38</v>
      </c>
      <c r="H32" s="48"/>
    </row>
    <row r="33" spans="2:8" x14ac:dyDescent="0.2">
      <c r="B33" s="174" t="s">
        <v>108</v>
      </c>
      <c r="C33" s="401">
        <v>46.9</v>
      </c>
      <c r="D33" s="176">
        <v>1975</v>
      </c>
      <c r="E33" s="177" t="s">
        <v>471</v>
      </c>
      <c r="F33" s="179" t="s">
        <v>121</v>
      </c>
      <c r="H33" s="64"/>
    </row>
    <row r="34" spans="2:8" x14ac:dyDescent="0.2">
      <c r="B34" s="174" t="s">
        <v>39</v>
      </c>
      <c r="C34" s="401">
        <v>415.85</v>
      </c>
      <c r="D34" s="176">
        <v>1978</v>
      </c>
      <c r="E34" s="177" t="s">
        <v>471</v>
      </c>
      <c r="F34" s="179" t="s">
        <v>122</v>
      </c>
      <c r="H34" s="48"/>
    </row>
    <row r="35" spans="2:8" x14ac:dyDescent="0.2">
      <c r="B35" s="174" t="s">
        <v>40</v>
      </c>
      <c r="C35" s="401">
        <v>180.99</v>
      </c>
      <c r="D35" s="176">
        <v>1978</v>
      </c>
      <c r="E35" s="177" t="s">
        <v>471</v>
      </c>
      <c r="F35" s="179" t="s">
        <v>122</v>
      </c>
      <c r="H35" s="48"/>
    </row>
    <row r="36" spans="2:8" x14ac:dyDescent="0.2">
      <c r="B36" s="174" t="s">
        <v>41</v>
      </c>
      <c r="C36" s="401">
        <v>25.17</v>
      </c>
      <c r="D36" s="176">
        <v>1982</v>
      </c>
      <c r="E36" s="177" t="s">
        <v>471</v>
      </c>
      <c r="F36" s="179" t="s">
        <v>123</v>
      </c>
      <c r="H36" s="48"/>
    </row>
    <row r="37" spans="2:8" ht="13.5" x14ac:dyDescent="0.2">
      <c r="B37" s="174" t="s">
        <v>318</v>
      </c>
      <c r="C37" s="401">
        <v>2.91</v>
      </c>
      <c r="D37" s="176">
        <v>1997</v>
      </c>
      <c r="E37" s="177" t="s">
        <v>364</v>
      </c>
      <c r="F37" s="178" t="s">
        <v>317</v>
      </c>
      <c r="H37" s="48"/>
    </row>
    <row r="38" spans="2:8" x14ac:dyDescent="0.2">
      <c r="B38" s="174" t="s">
        <v>83</v>
      </c>
      <c r="C38" s="401">
        <v>248.95</v>
      </c>
      <c r="D38" s="176">
        <v>1985</v>
      </c>
      <c r="E38" s="177" t="s">
        <v>471</v>
      </c>
      <c r="F38" s="178" t="s">
        <v>83</v>
      </c>
      <c r="H38" s="48"/>
    </row>
    <row r="39" spans="2:8" x14ac:dyDescent="0.2">
      <c r="B39" s="174" t="s">
        <v>43</v>
      </c>
      <c r="C39" s="401">
        <v>52.92</v>
      </c>
      <c r="D39" s="176">
        <v>1972</v>
      </c>
      <c r="E39" s="177" t="s">
        <v>471</v>
      </c>
      <c r="F39" s="178" t="s">
        <v>43</v>
      </c>
      <c r="H39" s="48"/>
    </row>
    <row r="40" spans="2:8" x14ac:dyDescent="0.2">
      <c r="B40" s="174" t="s">
        <v>44</v>
      </c>
      <c r="C40" s="401">
        <v>19.14</v>
      </c>
      <c r="D40" s="176">
        <v>1974</v>
      </c>
      <c r="E40" s="177" t="s">
        <v>364</v>
      </c>
      <c r="F40" s="179" t="s">
        <v>124</v>
      </c>
      <c r="H40" s="48"/>
    </row>
    <row r="41" spans="2:8" x14ac:dyDescent="0.2">
      <c r="B41" s="478" t="s">
        <v>254</v>
      </c>
      <c r="C41" s="401">
        <v>4.58</v>
      </c>
      <c r="D41" s="176">
        <v>2009</v>
      </c>
      <c r="E41" s="177" t="s">
        <v>471</v>
      </c>
      <c r="F41" s="178">
        <v>348</v>
      </c>
      <c r="H41" s="48"/>
    </row>
    <row r="42" spans="2:8" x14ac:dyDescent="0.2">
      <c r="B42" s="174" t="s">
        <v>277</v>
      </c>
      <c r="C42" s="401">
        <v>0.1</v>
      </c>
      <c r="D42" s="176">
        <v>2008</v>
      </c>
      <c r="E42" s="177" t="s">
        <v>342</v>
      </c>
      <c r="F42" s="178" t="s">
        <v>277</v>
      </c>
      <c r="H42" s="48"/>
    </row>
    <row r="43" spans="2:8" x14ac:dyDescent="0.2">
      <c r="B43" s="174" t="s">
        <v>298</v>
      </c>
      <c r="C43" s="401">
        <v>30.11</v>
      </c>
      <c r="D43" s="176">
        <v>2008</v>
      </c>
      <c r="E43" s="177" t="s">
        <v>364</v>
      </c>
      <c r="F43" s="178" t="s">
        <v>298</v>
      </c>
      <c r="H43" s="48"/>
    </row>
    <row r="44" spans="2:8" ht="13.5" x14ac:dyDescent="0.2">
      <c r="B44" s="174" t="s">
        <v>480</v>
      </c>
      <c r="C44" s="401">
        <v>88.9</v>
      </c>
      <c r="D44" s="176">
        <v>2011</v>
      </c>
      <c r="E44" s="177" t="s">
        <v>471</v>
      </c>
      <c r="F44" s="178">
        <v>532</v>
      </c>
      <c r="H44" s="48"/>
    </row>
    <row r="45" spans="2:8" x14ac:dyDescent="0.2">
      <c r="B45" s="174" t="s">
        <v>329</v>
      </c>
      <c r="C45" s="401">
        <v>428.28</v>
      </c>
      <c r="D45" s="176">
        <v>2010</v>
      </c>
      <c r="E45" s="177" t="s">
        <v>471</v>
      </c>
      <c r="F45" s="178" t="s">
        <v>329</v>
      </c>
      <c r="H45" s="48"/>
    </row>
    <row r="46" spans="2:8" x14ac:dyDescent="0.2">
      <c r="B46" s="174" t="s">
        <v>255</v>
      </c>
      <c r="C46" s="401">
        <v>11.01</v>
      </c>
      <c r="D46" s="176">
        <v>2008</v>
      </c>
      <c r="E46" s="177" t="s">
        <v>116</v>
      </c>
      <c r="F46" s="178" t="s">
        <v>248</v>
      </c>
      <c r="H46" s="48"/>
    </row>
    <row r="47" spans="2:8" x14ac:dyDescent="0.2">
      <c r="B47" s="174" t="s">
        <v>45</v>
      </c>
      <c r="C47" s="401">
        <v>66.650000000000006</v>
      </c>
      <c r="D47" s="176">
        <v>1997</v>
      </c>
      <c r="E47" s="177" t="s">
        <v>471</v>
      </c>
      <c r="F47" s="178" t="s">
        <v>125</v>
      </c>
      <c r="H47" s="48"/>
    </row>
    <row r="48" spans="2:8" x14ac:dyDescent="0.2">
      <c r="B48" s="174" t="s">
        <v>46</v>
      </c>
      <c r="C48" s="401">
        <v>154.41</v>
      </c>
      <c r="D48" s="176">
        <v>1994</v>
      </c>
      <c r="E48" s="177" t="s">
        <v>471</v>
      </c>
      <c r="F48" s="178">
        <v>193</v>
      </c>
      <c r="H48" s="48"/>
    </row>
    <row r="49" spans="2:8" x14ac:dyDescent="0.2">
      <c r="B49" s="174" t="s">
        <v>343</v>
      </c>
      <c r="C49" s="401">
        <v>11.53</v>
      </c>
      <c r="D49" s="176">
        <v>2010</v>
      </c>
      <c r="E49" s="177" t="s">
        <v>596</v>
      </c>
      <c r="F49" s="178" t="s">
        <v>330</v>
      </c>
      <c r="H49" s="48"/>
    </row>
    <row r="50" spans="2:8" ht="13.5" x14ac:dyDescent="0.2">
      <c r="B50" s="174" t="s">
        <v>290</v>
      </c>
      <c r="C50" s="401">
        <v>41.61</v>
      </c>
      <c r="D50" s="176">
        <v>1978</v>
      </c>
      <c r="E50" s="177" t="s">
        <v>471</v>
      </c>
      <c r="F50" s="178" t="s">
        <v>280</v>
      </c>
      <c r="H50" s="48"/>
    </row>
    <row r="51" spans="2:8" x14ac:dyDescent="0.2">
      <c r="B51" s="174" t="s">
        <v>109</v>
      </c>
      <c r="C51" s="401">
        <v>9.83</v>
      </c>
      <c r="D51" s="176">
        <v>1992</v>
      </c>
      <c r="E51" s="177" t="s">
        <v>475</v>
      </c>
      <c r="F51" s="178">
        <v>122</v>
      </c>
      <c r="H51" s="48"/>
    </row>
    <row r="52" spans="2:8" x14ac:dyDescent="0.2">
      <c r="B52" s="174" t="s">
        <v>47</v>
      </c>
      <c r="C52" s="401">
        <v>55.94</v>
      </c>
      <c r="D52" s="176">
        <v>1987</v>
      </c>
      <c r="E52" s="177" t="s">
        <v>471</v>
      </c>
      <c r="F52" s="178" t="s">
        <v>47</v>
      </c>
      <c r="H52" s="48"/>
    </row>
    <row r="53" spans="2:8" x14ac:dyDescent="0.2">
      <c r="B53" s="174" t="s">
        <v>48</v>
      </c>
      <c r="C53" s="401">
        <v>15.47</v>
      </c>
      <c r="D53" s="176">
        <v>2001</v>
      </c>
      <c r="E53" s="177" t="s">
        <v>471</v>
      </c>
      <c r="F53" s="178" t="s">
        <v>126</v>
      </c>
      <c r="H53" s="48"/>
    </row>
    <row r="54" spans="2:8" x14ac:dyDescent="0.2">
      <c r="B54" s="174" t="s">
        <v>49</v>
      </c>
      <c r="C54" s="401">
        <v>67.23</v>
      </c>
      <c r="D54" s="176">
        <v>1986</v>
      </c>
      <c r="E54" s="177" t="s">
        <v>471</v>
      </c>
      <c r="F54" s="178" t="s">
        <v>49</v>
      </c>
      <c r="H54" s="48"/>
    </row>
    <row r="55" spans="2:8" x14ac:dyDescent="0.2">
      <c r="B55" s="174" t="s">
        <v>50</v>
      </c>
      <c r="C55" s="401">
        <v>110.51</v>
      </c>
      <c r="D55" s="176">
        <v>1992</v>
      </c>
      <c r="E55" s="177" t="s">
        <v>471</v>
      </c>
      <c r="F55" s="178" t="s">
        <v>465</v>
      </c>
      <c r="H55" s="48"/>
    </row>
    <row r="56" spans="2:8" ht="13.5" x14ac:dyDescent="0.2">
      <c r="B56" s="174" t="s">
        <v>481</v>
      </c>
      <c r="C56" s="401">
        <v>12.63</v>
      </c>
      <c r="D56" s="176">
        <v>2012</v>
      </c>
      <c r="E56" s="177" t="s">
        <v>596</v>
      </c>
      <c r="F56" s="178">
        <v>418</v>
      </c>
      <c r="H56" s="48"/>
    </row>
    <row r="57" spans="2:8" x14ac:dyDescent="0.2">
      <c r="B57" s="174" t="s">
        <v>558</v>
      </c>
      <c r="C57" s="401">
        <v>5.92</v>
      </c>
      <c r="D57" s="176">
        <v>2011</v>
      </c>
      <c r="E57" s="177" t="s">
        <v>474</v>
      </c>
      <c r="F57" s="178">
        <v>405</v>
      </c>
      <c r="H57" s="48"/>
    </row>
    <row r="58" spans="2:8" x14ac:dyDescent="0.2">
      <c r="B58" s="174" t="s">
        <v>51</v>
      </c>
      <c r="C58" s="401">
        <v>320.74</v>
      </c>
      <c r="D58" s="176">
        <v>1997</v>
      </c>
      <c r="E58" s="177" t="s">
        <v>116</v>
      </c>
      <c r="F58" s="178" t="s">
        <v>51</v>
      </c>
      <c r="H58" s="48"/>
    </row>
    <row r="59" spans="2:8" x14ac:dyDescent="0.2">
      <c r="B59" s="174" t="s">
        <v>52</v>
      </c>
      <c r="C59" s="401">
        <v>547.16999999999996</v>
      </c>
      <c r="D59" s="176">
        <v>1979</v>
      </c>
      <c r="E59" s="177" t="s">
        <v>471</v>
      </c>
      <c r="F59" s="178" t="s">
        <v>52</v>
      </c>
      <c r="H59" s="48"/>
    </row>
    <row r="60" spans="2:8" x14ac:dyDescent="0.2">
      <c r="B60" s="174" t="s">
        <v>53</v>
      </c>
      <c r="C60" s="401">
        <v>97.89</v>
      </c>
      <c r="D60" s="176">
        <v>1984</v>
      </c>
      <c r="E60" s="177" t="s">
        <v>471</v>
      </c>
      <c r="F60" s="178" t="s">
        <v>52</v>
      </c>
      <c r="H60" s="48"/>
    </row>
    <row r="61" spans="2:8" x14ac:dyDescent="0.2">
      <c r="B61" s="174" t="s">
        <v>54</v>
      </c>
      <c r="C61" s="401">
        <v>25.14</v>
      </c>
      <c r="D61" s="176">
        <v>1981</v>
      </c>
      <c r="E61" s="177" t="s">
        <v>471</v>
      </c>
      <c r="F61" s="178" t="s">
        <v>52</v>
      </c>
      <c r="H61" s="48"/>
    </row>
    <row r="62" spans="2:8" x14ac:dyDescent="0.2">
      <c r="B62" s="174" t="s">
        <v>55</v>
      </c>
      <c r="C62" s="401">
        <v>3.63</v>
      </c>
      <c r="D62" s="176">
        <v>2001</v>
      </c>
      <c r="E62" s="177" t="s">
        <v>341</v>
      </c>
      <c r="F62" s="178" t="s">
        <v>127</v>
      </c>
      <c r="H62" s="48"/>
    </row>
    <row r="63" spans="2:8" x14ac:dyDescent="0.2">
      <c r="B63" s="174" t="s">
        <v>56</v>
      </c>
      <c r="C63" s="401">
        <v>14.54</v>
      </c>
      <c r="D63" s="176">
        <v>2003</v>
      </c>
      <c r="E63" s="177" t="s">
        <v>475</v>
      </c>
      <c r="F63" s="178" t="s">
        <v>56</v>
      </c>
      <c r="H63" s="48"/>
    </row>
    <row r="64" spans="2:8" x14ac:dyDescent="0.2">
      <c r="B64" s="174" t="s">
        <v>57</v>
      </c>
      <c r="C64" s="401">
        <v>20.02</v>
      </c>
      <c r="D64" s="176">
        <v>1982</v>
      </c>
      <c r="E64" s="177" t="s">
        <v>471</v>
      </c>
      <c r="F64" s="179" t="s">
        <v>128</v>
      </c>
      <c r="H64" s="48"/>
    </row>
    <row r="65" spans="2:8" x14ac:dyDescent="0.2">
      <c r="B65" s="174" t="s">
        <v>460</v>
      </c>
      <c r="C65" s="401">
        <v>0.08</v>
      </c>
      <c r="D65" s="176">
        <v>2017</v>
      </c>
      <c r="E65" s="177" t="s">
        <v>471</v>
      </c>
      <c r="F65" s="178" t="s">
        <v>460</v>
      </c>
      <c r="H65" s="48"/>
    </row>
    <row r="66" spans="2:8" ht="13.5" x14ac:dyDescent="0.2">
      <c r="B66" s="174" t="s">
        <v>736</v>
      </c>
      <c r="C66" s="401">
        <v>111.02</v>
      </c>
      <c r="D66" s="176">
        <v>1998</v>
      </c>
      <c r="E66" s="177" t="s">
        <v>364</v>
      </c>
      <c r="F66" s="178" t="s">
        <v>129</v>
      </c>
      <c r="H66" s="48"/>
    </row>
    <row r="67" spans="2:8" x14ac:dyDescent="0.2">
      <c r="B67" s="174" t="s">
        <v>58</v>
      </c>
      <c r="C67" s="401">
        <v>12.99</v>
      </c>
      <c r="D67" s="176">
        <v>1990</v>
      </c>
      <c r="E67" s="177" t="s">
        <v>130</v>
      </c>
      <c r="F67" s="178">
        <v>102</v>
      </c>
      <c r="H67" s="48"/>
    </row>
    <row r="68" spans="2:8" x14ac:dyDescent="0.2">
      <c r="B68" s="174" t="s">
        <v>561</v>
      </c>
      <c r="C68" s="401">
        <v>1.56</v>
      </c>
      <c r="D68" s="176">
        <v>2010</v>
      </c>
      <c r="E68" s="177" t="s">
        <v>364</v>
      </c>
      <c r="F68" s="178">
        <v>460</v>
      </c>
      <c r="H68" s="48"/>
    </row>
    <row r="69" spans="2:8" x14ac:dyDescent="0.2">
      <c r="B69" s="174" t="s">
        <v>281</v>
      </c>
      <c r="C69" s="401">
        <v>6.42</v>
      </c>
      <c r="D69" s="176">
        <v>2008</v>
      </c>
      <c r="E69" s="177" t="s">
        <v>471</v>
      </c>
      <c r="F69" s="178">
        <v>128</v>
      </c>
      <c r="H69" s="48"/>
    </row>
    <row r="70" spans="2:8" x14ac:dyDescent="0.2">
      <c r="B70" s="174" t="s">
        <v>84</v>
      </c>
      <c r="C70" s="401">
        <v>207.76</v>
      </c>
      <c r="D70" s="176">
        <v>1974</v>
      </c>
      <c r="E70" s="177" t="s">
        <v>471</v>
      </c>
      <c r="F70" s="178" t="s">
        <v>84</v>
      </c>
      <c r="H70" s="48"/>
    </row>
    <row r="71" spans="2:8" x14ac:dyDescent="0.2">
      <c r="B71" s="174" t="s">
        <v>85</v>
      </c>
      <c r="C71" s="401">
        <v>122.62</v>
      </c>
      <c r="D71" s="176">
        <v>1981</v>
      </c>
      <c r="E71" s="177" t="s">
        <v>471</v>
      </c>
      <c r="F71" s="178" t="s">
        <v>85</v>
      </c>
      <c r="H71" s="48"/>
    </row>
    <row r="72" spans="2:8" x14ac:dyDescent="0.2">
      <c r="B72" s="174" t="s">
        <v>60</v>
      </c>
      <c r="C72" s="401">
        <v>326.35000000000002</v>
      </c>
      <c r="D72" s="176">
        <v>1979</v>
      </c>
      <c r="E72" s="177" t="s">
        <v>471</v>
      </c>
      <c r="F72" s="178" t="s">
        <v>60</v>
      </c>
      <c r="H72" s="48"/>
    </row>
    <row r="73" spans="2:8" x14ac:dyDescent="0.2">
      <c r="B73" s="174" t="s">
        <v>61</v>
      </c>
      <c r="C73" s="401">
        <v>248.6</v>
      </c>
      <c r="D73" s="176">
        <v>1984</v>
      </c>
      <c r="E73" s="177" t="s">
        <v>471</v>
      </c>
      <c r="F73" s="178" t="s">
        <v>61</v>
      </c>
      <c r="H73" s="48"/>
    </row>
    <row r="74" spans="2:8" ht="13.5" x14ac:dyDescent="0.2">
      <c r="B74" s="174" t="s">
        <v>595</v>
      </c>
      <c r="C74" s="401">
        <v>9.2200000000000006</v>
      </c>
      <c r="D74" s="176">
        <v>2013</v>
      </c>
      <c r="E74" s="177" t="s">
        <v>728</v>
      </c>
      <c r="F74" s="178">
        <v>359</v>
      </c>
      <c r="H74" s="48"/>
    </row>
    <row r="75" spans="2:8" x14ac:dyDescent="0.2">
      <c r="B75" s="174" t="s">
        <v>62</v>
      </c>
      <c r="C75" s="401">
        <v>714.18</v>
      </c>
      <c r="D75" s="176">
        <v>1974</v>
      </c>
      <c r="E75" s="177" t="s">
        <v>471</v>
      </c>
      <c r="F75" s="178" t="s">
        <v>62</v>
      </c>
      <c r="H75" s="48"/>
    </row>
    <row r="76" spans="2:8" x14ac:dyDescent="0.2">
      <c r="B76" s="174" t="s">
        <v>63</v>
      </c>
      <c r="C76" s="401">
        <v>47.96</v>
      </c>
      <c r="D76" s="176">
        <v>1977</v>
      </c>
      <c r="E76" s="177" t="s">
        <v>471</v>
      </c>
      <c r="F76" s="179" t="s">
        <v>131</v>
      </c>
      <c r="H76" s="48"/>
    </row>
    <row r="77" spans="2:8" x14ac:dyDescent="0.2">
      <c r="B77" s="174" t="s">
        <v>64</v>
      </c>
      <c r="C77" s="401">
        <v>50.24</v>
      </c>
      <c r="D77" s="176">
        <v>1976</v>
      </c>
      <c r="E77" s="177" t="s">
        <v>471</v>
      </c>
      <c r="F77" s="178" t="s">
        <v>64</v>
      </c>
      <c r="H77" s="48"/>
    </row>
    <row r="78" spans="2:8" x14ac:dyDescent="0.2">
      <c r="B78" s="174" t="s">
        <v>282</v>
      </c>
      <c r="C78" s="401">
        <v>9.7100000000000009</v>
      </c>
      <c r="D78" s="176">
        <v>1992</v>
      </c>
      <c r="E78" s="177" t="s">
        <v>471</v>
      </c>
      <c r="F78" s="178">
        <v>169</v>
      </c>
      <c r="H78" s="48"/>
    </row>
    <row r="79" spans="2:8" x14ac:dyDescent="0.2">
      <c r="B79" s="174" t="s">
        <v>65</v>
      </c>
      <c r="C79" s="401">
        <v>11.61</v>
      </c>
      <c r="D79" s="176">
        <v>1996</v>
      </c>
      <c r="E79" s="177" t="s">
        <v>471</v>
      </c>
      <c r="F79" s="178" t="s">
        <v>65</v>
      </c>
      <c r="H79" s="48"/>
    </row>
    <row r="80" spans="2:8" x14ac:dyDescent="0.2">
      <c r="B80" s="174" t="s">
        <v>66</v>
      </c>
      <c r="C80" s="401">
        <v>16.16</v>
      </c>
      <c r="D80" s="176">
        <v>1983</v>
      </c>
      <c r="E80" s="177" t="s">
        <v>364</v>
      </c>
      <c r="F80" s="179" t="s">
        <v>132</v>
      </c>
      <c r="H80" s="48"/>
    </row>
    <row r="81" spans="2:8" x14ac:dyDescent="0.2">
      <c r="B81" s="174" t="s">
        <v>67</v>
      </c>
      <c r="C81" s="401">
        <v>0.43</v>
      </c>
      <c r="D81" s="176">
        <v>2007</v>
      </c>
      <c r="E81" s="177" t="s">
        <v>364</v>
      </c>
      <c r="F81" s="178" t="s">
        <v>67</v>
      </c>
      <c r="H81" s="64"/>
    </row>
    <row r="82" spans="2:8" x14ac:dyDescent="0.2">
      <c r="B82" s="174" t="s">
        <v>563</v>
      </c>
      <c r="C82" s="401">
        <v>47.19</v>
      </c>
      <c r="D82" s="176">
        <v>1970</v>
      </c>
      <c r="E82" s="177" t="s">
        <v>118</v>
      </c>
      <c r="F82" s="178" t="s">
        <v>593</v>
      </c>
      <c r="H82" s="64"/>
    </row>
    <row r="83" spans="2:8" x14ac:dyDescent="0.2">
      <c r="B83" s="174" t="s">
        <v>68</v>
      </c>
      <c r="C83" s="401">
        <v>75.72</v>
      </c>
      <c r="D83" s="176">
        <v>1987</v>
      </c>
      <c r="E83" s="177" t="s">
        <v>471</v>
      </c>
      <c r="F83" s="179" t="s">
        <v>133</v>
      </c>
      <c r="H83" s="48"/>
    </row>
    <row r="84" spans="2:8" x14ac:dyDescent="0.2">
      <c r="B84" s="174" t="s">
        <v>564</v>
      </c>
      <c r="C84" s="401">
        <v>7.65</v>
      </c>
      <c r="D84" s="176">
        <v>1986</v>
      </c>
      <c r="E84" s="177" t="s">
        <v>471</v>
      </c>
      <c r="F84" s="179" t="s">
        <v>464</v>
      </c>
      <c r="H84" s="48"/>
    </row>
    <row r="85" spans="2:8" x14ac:dyDescent="0.2">
      <c r="B85" s="174" t="s">
        <v>86</v>
      </c>
      <c r="C85" s="401">
        <v>1765.78</v>
      </c>
      <c r="D85" s="176">
        <v>1979</v>
      </c>
      <c r="E85" s="177" t="s">
        <v>471</v>
      </c>
      <c r="F85" s="178" t="s">
        <v>86</v>
      </c>
      <c r="H85" s="48"/>
    </row>
    <row r="86" spans="2:8" x14ac:dyDescent="0.2">
      <c r="B86" s="174" t="s">
        <v>87</v>
      </c>
      <c r="C86" s="401">
        <v>6.26</v>
      </c>
      <c r="D86" s="176">
        <v>1990</v>
      </c>
      <c r="E86" s="177" t="s">
        <v>597</v>
      </c>
      <c r="F86" s="178">
        <v>147</v>
      </c>
      <c r="H86" s="48"/>
    </row>
    <row r="87" spans="2:8" x14ac:dyDescent="0.2">
      <c r="B87" s="174" t="s">
        <v>69</v>
      </c>
      <c r="C87" s="401">
        <v>22.5</v>
      </c>
      <c r="D87" s="176">
        <v>1996</v>
      </c>
      <c r="E87" s="177" t="s">
        <v>471</v>
      </c>
      <c r="F87" s="178">
        <v>190</v>
      </c>
      <c r="H87" s="48"/>
    </row>
    <row r="88" spans="2:8" x14ac:dyDescent="0.2">
      <c r="B88" s="174" t="s">
        <v>70</v>
      </c>
      <c r="C88" s="401">
        <v>91.92</v>
      </c>
      <c r="D88" s="176">
        <v>1983</v>
      </c>
      <c r="E88" s="177" t="s">
        <v>471</v>
      </c>
      <c r="F88" s="178" t="s">
        <v>70</v>
      </c>
      <c r="H88" s="48"/>
    </row>
    <row r="89" spans="2:8" x14ac:dyDescent="0.2">
      <c r="B89" s="174" t="s">
        <v>71</v>
      </c>
      <c r="C89" s="401">
        <v>91.15</v>
      </c>
      <c r="D89" s="176">
        <v>1976</v>
      </c>
      <c r="E89" s="177" t="s">
        <v>364</v>
      </c>
      <c r="F89" s="179" t="s">
        <v>134</v>
      </c>
      <c r="H89" s="48"/>
    </row>
    <row r="90" spans="2:8" x14ac:dyDescent="0.2">
      <c r="B90" s="174" t="s">
        <v>72</v>
      </c>
      <c r="C90" s="401">
        <v>8.92</v>
      </c>
      <c r="D90" s="176">
        <v>2000</v>
      </c>
      <c r="E90" s="177" t="s">
        <v>471</v>
      </c>
      <c r="F90" s="178">
        <v>128</v>
      </c>
      <c r="H90" s="48"/>
    </row>
    <row r="91" spans="2:8" x14ac:dyDescent="0.2">
      <c r="B91" s="174" t="s">
        <v>363</v>
      </c>
      <c r="C91" s="401">
        <v>3.43</v>
      </c>
      <c r="D91" s="176">
        <v>1982</v>
      </c>
      <c r="E91" s="177" t="s">
        <v>471</v>
      </c>
      <c r="F91" s="178" t="s">
        <v>363</v>
      </c>
      <c r="H91" s="48"/>
    </row>
    <row r="92" spans="2:8" x14ac:dyDescent="0.2">
      <c r="B92" s="174" t="s">
        <v>73</v>
      </c>
      <c r="C92" s="401">
        <v>5.37</v>
      </c>
      <c r="D92" s="176">
        <v>1991</v>
      </c>
      <c r="E92" s="177" t="s">
        <v>474</v>
      </c>
      <c r="F92" s="179" t="s">
        <v>135</v>
      </c>
      <c r="H92" s="48"/>
    </row>
    <row r="93" spans="2:8" x14ac:dyDescent="0.2">
      <c r="B93" s="174" t="s">
        <v>249</v>
      </c>
      <c r="C93" s="401">
        <v>18.559999999999999</v>
      </c>
      <c r="D93" s="176">
        <v>1985</v>
      </c>
      <c r="E93" s="177" t="s">
        <v>471</v>
      </c>
      <c r="F93" s="178" t="s">
        <v>249</v>
      </c>
      <c r="H93" s="48"/>
    </row>
    <row r="94" spans="2:8" x14ac:dyDescent="0.2">
      <c r="B94" s="174" t="s">
        <v>74</v>
      </c>
      <c r="C94" s="401">
        <v>194.07</v>
      </c>
      <c r="D94" s="176">
        <v>1975</v>
      </c>
      <c r="E94" s="177" t="s">
        <v>364</v>
      </c>
      <c r="F94" s="178" t="s">
        <v>74</v>
      </c>
      <c r="H94" s="48"/>
    </row>
    <row r="95" spans="2:8" x14ac:dyDescent="0.2">
      <c r="B95" s="174" t="s">
        <v>75</v>
      </c>
      <c r="C95" s="401">
        <v>48.44</v>
      </c>
      <c r="D95" s="176">
        <v>1981</v>
      </c>
      <c r="E95" s="177" t="s">
        <v>596</v>
      </c>
      <c r="F95" s="178" t="s">
        <v>75</v>
      </c>
      <c r="H95" s="48"/>
    </row>
    <row r="96" spans="2:8" x14ac:dyDescent="0.2">
      <c r="B96" s="174" t="s">
        <v>76</v>
      </c>
      <c r="C96" s="401">
        <v>64.180000000000007</v>
      </c>
      <c r="D96" s="176">
        <v>1981</v>
      </c>
      <c r="E96" s="177" t="s">
        <v>471</v>
      </c>
      <c r="F96" s="179" t="s">
        <v>136</v>
      </c>
      <c r="H96" s="48"/>
    </row>
    <row r="97" spans="1:8" x14ac:dyDescent="0.2">
      <c r="B97" s="174" t="s">
        <v>77</v>
      </c>
      <c r="C97" s="401">
        <v>79.52</v>
      </c>
      <c r="D97" s="176">
        <v>1986</v>
      </c>
      <c r="E97" s="177" t="s">
        <v>471</v>
      </c>
      <c r="F97" s="179" t="s">
        <v>133</v>
      </c>
      <c r="H97" s="48"/>
    </row>
    <row r="98" spans="1:8" x14ac:dyDescent="0.2">
      <c r="B98" s="174" t="s">
        <v>78</v>
      </c>
      <c r="C98" s="401">
        <v>15.4</v>
      </c>
      <c r="D98" s="176">
        <v>2003</v>
      </c>
      <c r="E98" s="177" t="s">
        <v>364</v>
      </c>
      <c r="F98" s="178" t="s">
        <v>137</v>
      </c>
      <c r="H98" s="48"/>
    </row>
    <row r="99" spans="1:8" x14ac:dyDescent="0.2">
      <c r="B99" s="174" t="s">
        <v>79</v>
      </c>
      <c r="C99" s="401">
        <v>117.07</v>
      </c>
      <c r="D99" s="176">
        <v>1986</v>
      </c>
      <c r="E99" s="177" t="s">
        <v>471</v>
      </c>
      <c r="F99" s="178" t="s">
        <v>250</v>
      </c>
      <c r="H99" s="48"/>
    </row>
    <row r="100" spans="1:8" x14ac:dyDescent="0.2">
      <c r="B100" s="174" t="s">
        <v>256</v>
      </c>
      <c r="C100" s="401">
        <v>9.36</v>
      </c>
      <c r="D100" s="176">
        <v>2008</v>
      </c>
      <c r="E100" s="177" t="s">
        <v>471</v>
      </c>
      <c r="F100" s="178" t="s">
        <v>250</v>
      </c>
      <c r="H100" s="48"/>
    </row>
    <row r="101" spans="1:8" x14ac:dyDescent="0.2">
      <c r="B101" s="174" t="s">
        <v>80</v>
      </c>
      <c r="C101" s="401">
        <v>14.05</v>
      </c>
      <c r="D101" s="176">
        <v>1994</v>
      </c>
      <c r="E101" s="177" t="s">
        <v>364</v>
      </c>
      <c r="F101" s="178">
        <v>150</v>
      </c>
    </row>
    <row r="102" spans="1:8" ht="13.5" x14ac:dyDescent="0.2">
      <c r="B102" s="174" t="s">
        <v>577</v>
      </c>
      <c r="C102" s="401">
        <v>17.91</v>
      </c>
      <c r="D102" s="176">
        <v>1987</v>
      </c>
      <c r="E102" s="177" t="s">
        <v>341</v>
      </c>
      <c r="F102" s="178">
        <v>316</v>
      </c>
    </row>
    <row r="103" spans="1:8" x14ac:dyDescent="0.2">
      <c r="B103" s="174" t="s">
        <v>738</v>
      </c>
      <c r="C103" s="401">
        <v>4.5199999999999996</v>
      </c>
      <c r="D103" s="176">
        <v>2012</v>
      </c>
      <c r="E103" s="177" t="s">
        <v>364</v>
      </c>
      <c r="F103" s="178" t="s">
        <v>743</v>
      </c>
    </row>
    <row r="104" spans="1:8" ht="12.75" thickBot="1" x14ac:dyDescent="0.25">
      <c r="A104" s="62"/>
      <c r="B104" s="180" t="s">
        <v>82</v>
      </c>
      <c r="C104" s="402">
        <v>420.5</v>
      </c>
      <c r="D104" s="181">
        <v>1981</v>
      </c>
      <c r="E104" s="182" t="s">
        <v>471</v>
      </c>
      <c r="F104" s="183" t="s">
        <v>82</v>
      </c>
    </row>
    <row r="105" spans="1:8" x14ac:dyDescent="0.2">
      <c r="A105" s="62"/>
      <c r="B105" s="177"/>
      <c r="C105" s="175"/>
      <c r="D105" s="177"/>
      <c r="E105" s="177"/>
      <c r="F105" s="184"/>
    </row>
    <row r="106" spans="1:8" x14ac:dyDescent="0.2">
      <c r="A106" s="62"/>
      <c r="B106" s="177" t="s">
        <v>584</v>
      </c>
      <c r="C106" s="175"/>
      <c r="D106" s="177"/>
      <c r="E106" s="177"/>
      <c r="F106" s="184"/>
    </row>
    <row r="107" spans="1:8" x14ac:dyDescent="0.2">
      <c r="A107" s="62"/>
      <c r="B107" s="62" t="s">
        <v>631</v>
      </c>
      <c r="C107" s="175"/>
      <c r="D107" s="177"/>
      <c r="E107" s="177"/>
      <c r="F107" s="184"/>
    </row>
    <row r="108" spans="1:8" x14ac:dyDescent="0.2">
      <c r="A108" s="62"/>
      <c r="B108" s="177" t="s">
        <v>669</v>
      </c>
      <c r="C108" s="175"/>
      <c r="D108" s="177"/>
      <c r="E108" s="177"/>
      <c r="F108" s="184"/>
    </row>
    <row r="109" spans="1:8" x14ac:dyDescent="0.2">
      <c r="A109" s="62"/>
      <c r="B109" s="43" t="s">
        <v>741</v>
      </c>
      <c r="C109" s="64"/>
      <c r="D109" s="185"/>
      <c r="E109" s="62"/>
      <c r="F109" s="185"/>
    </row>
    <row r="110" spans="1:8" x14ac:dyDescent="0.2">
      <c r="B110" s="62"/>
      <c r="C110" s="64"/>
      <c r="D110" s="185"/>
      <c r="E110" s="62"/>
      <c r="F110" s="186"/>
    </row>
    <row r="111" spans="1:8" x14ac:dyDescent="0.2">
      <c r="B111" s="62"/>
      <c r="C111" s="64"/>
      <c r="D111" s="185"/>
      <c r="E111" s="62"/>
      <c r="F111" s="186"/>
    </row>
    <row r="112" spans="1:8" x14ac:dyDescent="0.2">
      <c r="B112" s="419" t="s">
        <v>578</v>
      </c>
      <c r="C112" s="64"/>
      <c r="D112" s="185"/>
      <c r="E112" s="62"/>
      <c r="F112" s="186"/>
    </row>
    <row r="113" spans="2:7" x14ac:dyDescent="0.2">
      <c r="B113" s="249" t="s">
        <v>632</v>
      </c>
      <c r="C113" s="64"/>
      <c r="D113" s="185"/>
      <c r="E113" s="62"/>
      <c r="F113" s="186"/>
    </row>
    <row r="114" spans="2:7" x14ac:dyDescent="0.2">
      <c r="B114" s="249" t="s">
        <v>670</v>
      </c>
      <c r="C114" s="249"/>
      <c r="D114" s="249"/>
      <c r="E114" s="249"/>
      <c r="F114" s="249"/>
    </row>
    <row r="115" spans="2:7" x14ac:dyDescent="0.2">
      <c r="B115" s="249" t="s">
        <v>744</v>
      </c>
      <c r="C115" s="249"/>
      <c r="D115" s="249"/>
      <c r="E115" s="249"/>
      <c r="F115" s="249"/>
    </row>
    <row r="116" spans="2:7" x14ac:dyDescent="0.2">
      <c r="B116" s="249"/>
      <c r="C116" s="249"/>
      <c r="D116" s="249"/>
      <c r="E116" s="249"/>
      <c r="F116" s="249"/>
    </row>
    <row r="117" spans="2:7" x14ac:dyDescent="0.2">
      <c r="B117" s="249"/>
      <c r="C117" s="215"/>
      <c r="D117" s="215"/>
      <c r="E117" s="215"/>
      <c r="F117" s="215"/>
      <c r="G117" s="215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4"/>
  <sheetViews>
    <sheetView workbookViewId="0">
      <selection activeCell="B1" sqref="B1:H1"/>
    </sheetView>
  </sheetViews>
  <sheetFormatPr baseColWidth="10" defaultColWidth="11.42578125" defaultRowHeight="12.75" x14ac:dyDescent="0.2"/>
  <cols>
    <col min="1" max="1" width="11.42578125" style="16"/>
    <col min="2" max="2" width="27.42578125" style="16" customWidth="1"/>
    <col min="3" max="6" width="11.42578125" style="16"/>
    <col min="7" max="7" width="9.85546875" style="16" customWidth="1"/>
    <col min="8" max="10" width="11.42578125" style="16"/>
    <col min="11" max="11" width="16.5703125" style="16" customWidth="1"/>
    <col min="12" max="16384" width="11.42578125" style="16"/>
  </cols>
  <sheetData>
    <row r="1" spans="2:13" ht="66.75" customHeight="1" x14ac:dyDescent="0.2">
      <c r="B1" s="566" t="s">
        <v>406</v>
      </c>
      <c r="C1" s="566"/>
      <c r="D1" s="566"/>
      <c r="E1" s="566"/>
      <c r="F1" s="566"/>
      <c r="G1" s="566"/>
      <c r="H1" s="566"/>
    </row>
    <row r="2" spans="2:13" x14ac:dyDescent="0.2">
      <c r="B2" s="15"/>
    </row>
    <row r="3" spans="2:13" ht="13.5" thickBot="1" x14ac:dyDescent="0.25"/>
    <row r="4" spans="2:13" ht="13.5" x14ac:dyDescent="0.2">
      <c r="B4" s="17" t="s">
        <v>8</v>
      </c>
      <c r="C4" s="18" t="s">
        <v>0</v>
      </c>
      <c r="D4" s="19" t="s">
        <v>1</v>
      </c>
      <c r="E4" s="19" t="s">
        <v>583</v>
      </c>
      <c r="F4" s="19" t="s">
        <v>9</v>
      </c>
      <c r="G4" s="19" t="s">
        <v>572</v>
      </c>
      <c r="H4" s="20" t="s">
        <v>573</v>
      </c>
    </row>
    <row r="5" spans="2:13" ht="15" x14ac:dyDescent="0.25">
      <c r="B5" s="21"/>
      <c r="C5" s="22" t="s">
        <v>10</v>
      </c>
      <c r="D5" s="23" t="s">
        <v>11</v>
      </c>
      <c r="E5" s="23" t="s">
        <v>12</v>
      </c>
      <c r="F5" s="23" t="s">
        <v>10</v>
      </c>
      <c r="G5" s="23" t="s">
        <v>10</v>
      </c>
      <c r="H5" s="24"/>
    </row>
    <row r="6" spans="2:13" x14ac:dyDescent="0.2">
      <c r="B6" s="295" t="s">
        <v>591</v>
      </c>
      <c r="C6" s="408">
        <v>7.0000000000000007E-2</v>
      </c>
      <c r="D6" s="409">
        <v>0</v>
      </c>
      <c r="E6" s="409">
        <v>0</v>
      </c>
      <c r="F6" s="409">
        <v>0</v>
      </c>
      <c r="G6" s="409">
        <v>7.0000000000000007E-2</v>
      </c>
      <c r="H6" s="28">
        <v>1976</v>
      </c>
    </row>
    <row r="7" spans="2:13" ht="13.5" x14ac:dyDescent="0.2">
      <c r="B7" s="295" t="s">
        <v>570</v>
      </c>
      <c r="C7" s="408">
        <v>0.11</v>
      </c>
      <c r="D7" s="409">
        <v>0</v>
      </c>
      <c r="E7" s="409">
        <v>0</v>
      </c>
      <c r="F7" s="409">
        <v>0</v>
      </c>
      <c r="G7" s="409">
        <v>0.11</v>
      </c>
      <c r="H7" s="28">
        <v>2014</v>
      </c>
    </row>
    <row r="8" spans="2:13" ht="15" x14ac:dyDescent="0.25">
      <c r="B8" s="25" t="s">
        <v>13</v>
      </c>
      <c r="C8" s="408">
        <v>7.35</v>
      </c>
      <c r="D8" s="409">
        <v>15.53</v>
      </c>
      <c r="E8" s="409">
        <v>0.99</v>
      </c>
      <c r="F8" s="409">
        <v>0</v>
      </c>
      <c r="G8" s="409">
        <v>24.77</v>
      </c>
      <c r="H8" s="28">
        <v>1972</v>
      </c>
      <c r="J8" s="301"/>
      <c r="K8" s="82"/>
      <c r="L8" s="29"/>
      <c r="M8" s="29"/>
    </row>
    <row r="9" spans="2:13" ht="15" x14ac:dyDescent="0.25">
      <c r="B9" s="25" t="s">
        <v>478</v>
      </c>
      <c r="C9" s="408">
        <v>0.49</v>
      </c>
      <c r="D9" s="409">
        <v>0</v>
      </c>
      <c r="E9" s="409">
        <v>0</v>
      </c>
      <c r="F9" s="409">
        <v>0</v>
      </c>
      <c r="G9" s="409">
        <v>0.49</v>
      </c>
      <c r="H9" s="28">
        <v>1992</v>
      </c>
      <c r="J9" s="301"/>
      <c r="K9" s="82"/>
      <c r="L9" s="29"/>
      <c r="M9" s="29"/>
    </row>
    <row r="10" spans="2:13" ht="15" x14ac:dyDescent="0.25">
      <c r="B10" s="25" t="s">
        <v>14</v>
      </c>
      <c r="C10" s="408">
        <v>2.88</v>
      </c>
      <c r="D10" s="409">
        <v>7.28</v>
      </c>
      <c r="E10" s="409">
        <v>0.52</v>
      </c>
      <c r="F10" s="409">
        <v>0</v>
      </c>
      <c r="G10" s="409">
        <v>11.15</v>
      </c>
      <c r="H10" s="28">
        <v>1968</v>
      </c>
      <c r="J10" s="301"/>
      <c r="K10" s="82"/>
      <c r="L10" s="29"/>
      <c r="M10" s="29"/>
    </row>
    <row r="11" spans="2:13" ht="15" x14ac:dyDescent="0.25">
      <c r="B11" s="25" t="s">
        <v>15</v>
      </c>
      <c r="C11" s="408">
        <v>4.82</v>
      </c>
      <c r="D11" s="409">
        <v>1.98</v>
      </c>
      <c r="E11" s="409">
        <v>0.21</v>
      </c>
      <c r="F11" s="409">
        <v>0</v>
      </c>
      <c r="G11" s="409">
        <v>7.19</v>
      </c>
      <c r="H11" s="28">
        <v>1972</v>
      </c>
      <c r="J11" s="301"/>
      <c r="K11" s="82"/>
      <c r="L11" s="29"/>
      <c r="M11" s="29"/>
    </row>
    <row r="12" spans="2:13" ht="15" x14ac:dyDescent="0.25">
      <c r="B12" s="25" t="s">
        <v>16</v>
      </c>
      <c r="C12" s="408">
        <v>0</v>
      </c>
      <c r="D12" s="409">
        <v>116.2</v>
      </c>
      <c r="E12" s="409">
        <v>0</v>
      </c>
      <c r="F12" s="409">
        <v>0.46</v>
      </c>
      <c r="G12" s="409">
        <v>116.66</v>
      </c>
      <c r="H12" s="28">
        <v>1971</v>
      </c>
      <c r="J12" s="301"/>
      <c r="K12" s="82"/>
      <c r="L12" s="29"/>
      <c r="M12" s="29"/>
    </row>
    <row r="13" spans="2:13" ht="15" x14ac:dyDescent="0.25">
      <c r="B13" s="25" t="s">
        <v>17</v>
      </c>
      <c r="C13" s="408">
        <v>5.55</v>
      </c>
      <c r="D13" s="409">
        <v>1.61</v>
      </c>
      <c r="E13" s="409">
        <v>0</v>
      </c>
      <c r="F13" s="409">
        <v>0.11</v>
      </c>
      <c r="G13" s="409">
        <v>7.27</v>
      </c>
      <c r="H13" s="28">
        <v>1987</v>
      </c>
      <c r="J13" s="301"/>
      <c r="K13" s="82"/>
      <c r="L13" s="29"/>
      <c r="M13" s="29"/>
    </row>
    <row r="14" spans="2:13" ht="15" x14ac:dyDescent="0.25">
      <c r="B14" s="25" t="s">
        <v>175</v>
      </c>
      <c r="C14" s="408">
        <v>0.23</v>
      </c>
      <c r="D14" s="409">
        <v>0.46</v>
      </c>
      <c r="E14" s="409">
        <v>0.03</v>
      </c>
      <c r="F14" s="409">
        <v>0.02</v>
      </c>
      <c r="G14" s="409">
        <v>0.76</v>
      </c>
      <c r="H14" s="28">
        <v>1985</v>
      </c>
      <c r="J14" s="301"/>
      <c r="K14" s="82"/>
      <c r="L14" s="29"/>
      <c r="M14" s="29"/>
    </row>
    <row r="15" spans="2:13" ht="15" x14ac:dyDescent="0.25">
      <c r="B15" s="295" t="s">
        <v>294</v>
      </c>
      <c r="C15" s="410">
        <v>8.8800000000000008</v>
      </c>
      <c r="D15" s="411">
        <v>0</v>
      </c>
      <c r="E15" s="411">
        <v>0</v>
      </c>
      <c r="F15" s="411">
        <v>0</v>
      </c>
      <c r="G15" s="411">
        <v>8.8800000000000008</v>
      </c>
      <c r="H15" s="28">
        <v>1995</v>
      </c>
      <c r="J15" s="301"/>
      <c r="K15" s="82"/>
      <c r="L15" s="29"/>
      <c r="M15" s="29"/>
    </row>
    <row r="16" spans="2:13" ht="15" x14ac:dyDescent="0.25">
      <c r="B16" s="295" t="s">
        <v>737</v>
      </c>
      <c r="C16" s="410">
        <v>36.270000000000003</v>
      </c>
      <c r="D16" s="411">
        <v>6.2</v>
      </c>
      <c r="E16" s="411">
        <v>1.91</v>
      </c>
      <c r="F16" s="411">
        <v>0</v>
      </c>
      <c r="G16" s="411">
        <v>46.1</v>
      </c>
      <c r="H16" s="28">
        <v>1980</v>
      </c>
      <c r="J16" s="301"/>
      <c r="K16" s="82"/>
      <c r="L16" s="29"/>
      <c r="M16" s="29"/>
    </row>
    <row r="17" spans="2:13" ht="15" x14ac:dyDescent="0.25">
      <c r="B17" s="295" t="s">
        <v>314</v>
      </c>
      <c r="C17" s="410">
        <v>5.21</v>
      </c>
      <c r="D17" s="411">
        <v>17.34</v>
      </c>
      <c r="E17" s="411">
        <v>0.11</v>
      </c>
      <c r="F17" s="411">
        <v>0</v>
      </c>
      <c r="G17" s="411">
        <v>22.77</v>
      </c>
      <c r="H17" s="28">
        <v>1982</v>
      </c>
      <c r="J17" s="301"/>
      <c r="K17" s="82"/>
      <c r="L17" s="29"/>
      <c r="M17" s="29"/>
    </row>
    <row r="18" spans="2:13" ht="15" x14ac:dyDescent="0.25">
      <c r="B18" s="295" t="s">
        <v>353</v>
      </c>
      <c r="C18" s="410">
        <v>0.43</v>
      </c>
      <c r="D18" s="411">
        <v>0.01</v>
      </c>
      <c r="E18" s="411">
        <v>0</v>
      </c>
      <c r="F18" s="411">
        <v>0</v>
      </c>
      <c r="G18" s="411">
        <v>0.43</v>
      </c>
      <c r="H18" s="28">
        <v>2009</v>
      </c>
      <c r="J18" s="301"/>
      <c r="K18" s="82"/>
      <c r="L18" s="29"/>
      <c r="M18" s="29"/>
    </row>
    <row r="19" spans="2:13" ht="15" x14ac:dyDescent="0.25">
      <c r="B19" s="295" t="s">
        <v>193</v>
      </c>
      <c r="C19" s="410">
        <v>23.14</v>
      </c>
      <c r="D19" s="411">
        <v>0.88</v>
      </c>
      <c r="E19" s="411">
        <v>0</v>
      </c>
      <c r="F19" s="411">
        <v>0</v>
      </c>
      <c r="G19" s="411">
        <v>24.02</v>
      </c>
      <c r="H19" s="28">
        <v>1994</v>
      </c>
      <c r="J19" s="301"/>
      <c r="K19" s="82"/>
      <c r="L19" s="29"/>
      <c r="M19" s="29"/>
    </row>
    <row r="20" spans="2:13" ht="15" x14ac:dyDescent="0.25">
      <c r="B20" s="25" t="s">
        <v>18</v>
      </c>
      <c r="C20" s="408">
        <v>1.33</v>
      </c>
      <c r="D20" s="409">
        <v>2.19</v>
      </c>
      <c r="E20" s="409">
        <v>0</v>
      </c>
      <c r="F20" s="409">
        <v>0.02</v>
      </c>
      <c r="G20" s="409">
        <v>3.54</v>
      </c>
      <c r="H20" s="28">
        <v>1975</v>
      </c>
      <c r="J20" s="301"/>
      <c r="K20" s="82"/>
      <c r="L20" s="29"/>
      <c r="M20" s="29"/>
    </row>
    <row r="21" spans="2:13" ht="15" x14ac:dyDescent="0.25">
      <c r="B21" s="25" t="s">
        <v>19</v>
      </c>
      <c r="C21" s="408">
        <v>0.37</v>
      </c>
      <c r="D21" s="409">
        <v>0.08</v>
      </c>
      <c r="E21" s="409">
        <v>0.01</v>
      </c>
      <c r="F21" s="409">
        <v>0</v>
      </c>
      <c r="G21" s="409">
        <v>0.47</v>
      </c>
      <c r="H21" s="28">
        <v>1982</v>
      </c>
      <c r="J21" s="301"/>
      <c r="K21" s="82"/>
      <c r="L21" s="29"/>
      <c r="M21" s="29"/>
    </row>
    <row r="22" spans="2:13" ht="15" x14ac:dyDescent="0.25">
      <c r="B22" s="25" t="s">
        <v>315</v>
      </c>
      <c r="C22" s="408">
        <v>13.86</v>
      </c>
      <c r="D22" s="409">
        <v>0.35</v>
      </c>
      <c r="E22" s="409">
        <v>0.32</v>
      </c>
      <c r="F22" s="409">
        <v>0</v>
      </c>
      <c r="G22" s="409">
        <v>14.81</v>
      </c>
      <c r="H22" s="28">
        <v>1975</v>
      </c>
      <c r="J22" s="301"/>
      <c r="K22" s="82"/>
      <c r="L22" s="29"/>
      <c r="M22" s="29"/>
    </row>
    <row r="23" spans="2:13" ht="15" x14ac:dyDescent="0.25">
      <c r="B23" s="25" t="s">
        <v>20</v>
      </c>
      <c r="C23" s="408">
        <v>0</v>
      </c>
      <c r="D23" s="409">
        <v>11.6</v>
      </c>
      <c r="E23" s="409">
        <v>0</v>
      </c>
      <c r="F23" s="409">
        <v>0.08</v>
      </c>
      <c r="G23" s="409">
        <v>11.68</v>
      </c>
      <c r="H23" s="28">
        <v>1974</v>
      </c>
      <c r="J23" s="301"/>
      <c r="K23" s="82"/>
      <c r="L23" s="29"/>
      <c r="M23" s="29"/>
    </row>
    <row r="24" spans="2:13" ht="15" x14ac:dyDescent="0.25">
      <c r="B24" s="25" t="s">
        <v>21</v>
      </c>
      <c r="C24" s="408">
        <v>0</v>
      </c>
      <c r="D24" s="409">
        <v>27.3</v>
      </c>
      <c r="E24" s="409">
        <v>0</v>
      </c>
      <c r="F24" s="409">
        <v>0.22</v>
      </c>
      <c r="G24" s="409">
        <v>27.52</v>
      </c>
      <c r="H24" s="28">
        <v>1974</v>
      </c>
      <c r="J24" s="301"/>
      <c r="K24" s="82"/>
      <c r="L24" s="29"/>
      <c r="M24" s="29"/>
    </row>
    <row r="25" spans="2:13" ht="15" x14ac:dyDescent="0.25">
      <c r="B25" s="25" t="s">
        <v>477</v>
      </c>
      <c r="C25" s="408">
        <v>0.68</v>
      </c>
      <c r="D25" s="409">
        <v>0.4</v>
      </c>
      <c r="E25" s="409">
        <v>0.02</v>
      </c>
      <c r="F25" s="409">
        <v>0</v>
      </c>
      <c r="G25" s="409">
        <v>1.1100000000000001</v>
      </c>
      <c r="H25" s="28">
        <v>1991</v>
      </c>
      <c r="J25" s="301"/>
      <c r="K25" s="82"/>
      <c r="L25" s="29"/>
      <c r="M25" s="29"/>
    </row>
    <row r="26" spans="2:13" ht="15" x14ac:dyDescent="0.25">
      <c r="B26" s="25" t="s">
        <v>22</v>
      </c>
      <c r="C26" s="408">
        <v>3.87</v>
      </c>
      <c r="D26" s="409">
        <v>9.69</v>
      </c>
      <c r="E26" s="409">
        <v>0.56999999999999995</v>
      </c>
      <c r="F26" s="409">
        <v>0</v>
      </c>
      <c r="G26" s="409">
        <v>14.64</v>
      </c>
      <c r="H26" s="28">
        <v>1978</v>
      </c>
      <c r="J26" s="301"/>
      <c r="K26" s="82"/>
      <c r="L26" s="29"/>
      <c r="M26" s="29"/>
    </row>
    <row r="27" spans="2:13" ht="15" x14ac:dyDescent="0.25">
      <c r="B27" s="25" t="s">
        <v>222</v>
      </c>
      <c r="C27" s="408">
        <v>16.329999999999998</v>
      </c>
      <c r="D27" s="409">
        <v>0.3</v>
      </c>
      <c r="E27" s="409">
        <v>0.02</v>
      </c>
      <c r="F27" s="409">
        <v>0.02</v>
      </c>
      <c r="G27" s="409">
        <v>16.690000000000001</v>
      </c>
      <c r="H27" s="28">
        <v>1984</v>
      </c>
      <c r="J27" s="301"/>
      <c r="K27" s="82"/>
      <c r="L27" s="29"/>
      <c r="M27" s="29"/>
    </row>
    <row r="28" spans="2:13" ht="15" x14ac:dyDescent="0.25">
      <c r="B28" s="25" t="s">
        <v>23</v>
      </c>
      <c r="C28" s="408">
        <v>12.15</v>
      </c>
      <c r="D28" s="409">
        <v>25.97</v>
      </c>
      <c r="E28" s="409">
        <v>1.43</v>
      </c>
      <c r="F28" s="409">
        <v>0</v>
      </c>
      <c r="G28" s="409">
        <v>40.840000000000003</v>
      </c>
      <c r="H28" s="28">
        <v>1970</v>
      </c>
      <c r="J28" s="301"/>
      <c r="K28" s="82"/>
      <c r="L28" s="29"/>
      <c r="M28" s="29"/>
    </row>
    <row r="29" spans="2:13" ht="15" x14ac:dyDescent="0.25">
      <c r="B29" s="25" t="s">
        <v>352</v>
      </c>
      <c r="C29" s="408">
        <v>10.17</v>
      </c>
      <c r="D29" s="409">
        <v>0.94</v>
      </c>
      <c r="E29" s="409">
        <v>0.16</v>
      </c>
      <c r="F29" s="409">
        <v>0.09</v>
      </c>
      <c r="G29" s="409">
        <v>11.51</v>
      </c>
      <c r="H29" s="28">
        <v>1993</v>
      </c>
      <c r="K29" s="29"/>
      <c r="L29" s="29"/>
      <c r="M29" s="29"/>
    </row>
    <row r="30" spans="2:13" ht="15" x14ac:dyDescent="0.25">
      <c r="B30" s="295" t="s">
        <v>291</v>
      </c>
      <c r="C30" s="408">
        <v>0.28999999999999998</v>
      </c>
      <c r="D30" s="409">
        <v>2.2200000000000002</v>
      </c>
      <c r="E30" s="409">
        <v>0.41</v>
      </c>
      <c r="F30" s="409">
        <v>0</v>
      </c>
      <c r="G30" s="409">
        <v>3.29</v>
      </c>
      <c r="H30" s="28">
        <v>2007</v>
      </c>
      <c r="K30" s="29"/>
      <c r="L30" s="29"/>
      <c r="M30" s="29"/>
    </row>
    <row r="31" spans="2:13" ht="15.75" thickBot="1" x14ac:dyDescent="0.3">
      <c r="B31" s="25" t="s">
        <v>24</v>
      </c>
      <c r="C31" s="408">
        <v>0</v>
      </c>
      <c r="D31" s="409">
        <v>9.2200000000000006</v>
      </c>
      <c r="E31" s="409">
        <v>0</v>
      </c>
      <c r="F31" s="409">
        <v>7.0000000000000007E-2</v>
      </c>
      <c r="G31" s="406">
        <v>9.2899999999999991</v>
      </c>
      <c r="H31" s="28">
        <v>1973</v>
      </c>
      <c r="K31" s="29"/>
      <c r="L31" s="29"/>
      <c r="M31" s="29"/>
    </row>
    <row r="32" spans="2:13" s="34" customFormat="1" ht="51.75" thickBot="1" x14ac:dyDescent="0.25">
      <c r="B32" s="30" t="s">
        <v>354</v>
      </c>
      <c r="C32" s="315">
        <f>SUM(C6:C31)</f>
        <v>154.47999999999999</v>
      </c>
      <c r="D32" s="316">
        <f>SUM(D6:D31)</f>
        <v>257.75000000000006</v>
      </c>
      <c r="E32" s="316">
        <f>SUM(E6:E31)</f>
        <v>6.7099999999999991</v>
      </c>
      <c r="F32" s="316">
        <f>SUM(F6:F31)</f>
        <v>1.0900000000000001</v>
      </c>
      <c r="G32" s="317">
        <f>SUM(G6:G31)</f>
        <v>426.06000000000006</v>
      </c>
      <c r="H32" s="31"/>
      <c r="I32" s="32"/>
      <c r="J32" s="318"/>
      <c r="K32" s="319"/>
      <c r="L32" s="319"/>
      <c r="M32" s="319"/>
    </row>
    <row r="33" spans="2:13" s="34" customFormat="1" ht="13.5" x14ac:dyDescent="0.2">
      <c r="B33" s="405" t="s">
        <v>614</v>
      </c>
      <c r="C33" s="433">
        <v>0.74</v>
      </c>
      <c r="D33" s="434">
        <v>0.05</v>
      </c>
      <c r="E33" s="434">
        <v>0</v>
      </c>
      <c r="F33" s="434">
        <v>0</v>
      </c>
      <c r="G33" s="412">
        <v>0.79</v>
      </c>
      <c r="H33" s="37">
        <v>2019</v>
      </c>
      <c r="I33" s="32"/>
      <c r="J33" s="318"/>
      <c r="K33" s="319"/>
      <c r="L33" s="319"/>
      <c r="M33" s="319"/>
    </row>
    <row r="34" spans="2:13" s="34" customFormat="1" x14ac:dyDescent="0.2">
      <c r="B34" s="405" t="s">
        <v>476</v>
      </c>
      <c r="C34" s="408">
        <v>0</v>
      </c>
      <c r="D34" s="409">
        <v>15.21</v>
      </c>
      <c r="E34" s="409">
        <v>0</v>
      </c>
      <c r="F34" s="409">
        <v>0.26</v>
      </c>
      <c r="G34" s="412">
        <v>15.47</v>
      </c>
      <c r="H34" s="37">
        <v>1997</v>
      </c>
      <c r="I34" s="32"/>
      <c r="J34" s="318"/>
      <c r="K34" s="319"/>
      <c r="L34" s="319"/>
      <c r="M34" s="319"/>
    </row>
    <row r="35" spans="2:13" s="34" customFormat="1" x14ac:dyDescent="0.2">
      <c r="B35" s="25" t="s">
        <v>25</v>
      </c>
      <c r="C35" s="408">
        <v>2.14</v>
      </c>
      <c r="D35" s="409">
        <v>7.45</v>
      </c>
      <c r="E35" s="409">
        <v>1.19</v>
      </c>
      <c r="F35" s="409">
        <v>0</v>
      </c>
      <c r="G35" s="412">
        <v>11.83</v>
      </c>
      <c r="H35" s="37">
        <v>1990</v>
      </c>
      <c r="I35" s="32"/>
      <c r="J35" s="32"/>
      <c r="K35" s="33"/>
      <c r="L35" s="33"/>
      <c r="M35" s="33"/>
    </row>
    <row r="36" spans="2:13" s="34" customFormat="1" ht="15" x14ac:dyDescent="0.25">
      <c r="B36" s="25" t="s">
        <v>26</v>
      </c>
      <c r="C36" s="408">
        <v>44.96</v>
      </c>
      <c r="D36" s="409">
        <v>6.5</v>
      </c>
      <c r="E36" s="409">
        <v>0</v>
      </c>
      <c r="F36" s="409">
        <v>0</v>
      </c>
      <c r="G36" s="412">
        <v>51.47</v>
      </c>
      <c r="H36" s="38">
        <v>1998</v>
      </c>
      <c r="I36" s="39"/>
      <c r="J36" s="39"/>
    </row>
    <row r="37" spans="2:13" s="34" customFormat="1" ht="15" x14ac:dyDescent="0.25">
      <c r="B37" s="25" t="s">
        <v>253</v>
      </c>
      <c r="C37" s="408">
        <v>0.4</v>
      </c>
      <c r="D37" s="409">
        <v>1.4</v>
      </c>
      <c r="E37" s="409">
        <v>0</v>
      </c>
      <c r="F37" s="409">
        <v>0</v>
      </c>
      <c r="G37" s="412">
        <v>1.8</v>
      </c>
      <c r="H37" s="38">
        <v>2010</v>
      </c>
      <c r="I37" s="39"/>
      <c r="J37" s="39"/>
    </row>
    <row r="38" spans="2:13" ht="15" x14ac:dyDescent="0.25">
      <c r="B38" s="25" t="s">
        <v>27</v>
      </c>
      <c r="C38" s="408">
        <v>71.599999999999994</v>
      </c>
      <c r="D38" s="409">
        <v>1.95</v>
      </c>
      <c r="E38" s="409">
        <v>0</v>
      </c>
      <c r="F38" s="409">
        <v>0</v>
      </c>
      <c r="G38" s="412">
        <v>73.55</v>
      </c>
      <c r="H38" s="38">
        <v>1967</v>
      </c>
      <c r="I38" s="39"/>
      <c r="J38" s="39"/>
    </row>
    <row r="39" spans="2:13" ht="15" x14ac:dyDescent="0.25">
      <c r="B39" s="25" t="s">
        <v>28</v>
      </c>
      <c r="C39" s="408">
        <v>0.81</v>
      </c>
      <c r="D39" s="409">
        <v>0</v>
      </c>
      <c r="E39" s="409">
        <v>0</v>
      </c>
      <c r="F39" s="409">
        <v>0</v>
      </c>
      <c r="G39" s="412">
        <v>0.81</v>
      </c>
      <c r="H39" s="40">
        <v>1989</v>
      </c>
      <c r="I39" s="39"/>
      <c r="J39" s="39"/>
    </row>
    <row r="40" spans="2:13" ht="15" x14ac:dyDescent="0.25">
      <c r="B40" s="25" t="s">
        <v>29</v>
      </c>
      <c r="C40" s="408">
        <v>59.8</v>
      </c>
      <c r="D40" s="409">
        <v>4.09</v>
      </c>
      <c r="E40" s="409">
        <v>1.34</v>
      </c>
      <c r="F40" s="409">
        <v>0</v>
      </c>
      <c r="G40" s="412">
        <v>66.430000000000007</v>
      </c>
      <c r="H40" s="38">
        <v>1980</v>
      </c>
      <c r="I40" s="39"/>
      <c r="J40" s="39"/>
    </row>
    <row r="41" spans="2:13" ht="15" x14ac:dyDescent="0.25">
      <c r="B41" s="25" t="s">
        <v>362</v>
      </c>
      <c r="C41" s="408">
        <v>0.74</v>
      </c>
      <c r="D41" s="409">
        <v>0.36</v>
      </c>
      <c r="E41" s="409">
        <v>0.04</v>
      </c>
      <c r="F41" s="409">
        <v>0</v>
      </c>
      <c r="G41" s="412">
        <v>1.18</v>
      </c>
      <c r="H41" s="38">
        <v>2005</v>
      </c>
      <c r="I41" s="39"/>
      <c r="J41" s="39"/>
    </row>
    <row r="42" spans="2:13" ht="15" x14ac:dyDescent="0.25">
      <c r="B42" s="25" t="s">
        <v>278</v>
      </c>
      <c r="C42" s="408">
        <v>2.09</v>
      </c>
      <c r="D42" s="409">
        <v>0.19</v>
      </c>
      <c r="E42" s="409">
        <v>0</v>
      </c>
      <c r="F42" s="409">
        <v>0</v>
      </c>
      <c r="G42" s="412">
        <v>2.2799999999999998</v>
      </c>
      <c r="H42" s="38">
        <v>2009</v>
      </c>
      <c r="I42" s="39"/>
      <c r="J42" s="39"/>
    </row>
    <row r="43" spans="2:13" ht="15" x14ac:dyDescent="0.25">
      <c r="B43" s="25" t="s">
        <v>30</v>
      </c>
      <c r="C43" s="408">
        <v>142.72999999999999</v>
      </c>
      <c r="D43" s="409">
        <v>1.68</v>
      </c>
      <c r="E43" s="409">
        <v>2.64</v>
      </c>
      <c r="F43" s="409">
        <v>0</v>
      </c>
      <c r="G43" s="412">
        <v>149.43</v>
      </c>
      <c r="H43" s="38">
        <v>1984</v>
      </c>
      <c r="I43" s="39"/>
      <c r="J43" s="39"/>
    </row>
    <row r="44" spans="2:13" ht="15" x14ac:dyDescent="0.25">
      <c r="B44" s="25" t="s">
        <v>541</v>
      </c>
      <c r="C44" s="408">
        <v>0</v>
      </c>
      <c r="D44" s="409">
        <v>0</v>
      </c>
      <c r="E44" s="409">
        <v>0</v>
      </c>
      <c r="F44" s="409">
        <v>0</v>
      </c>
      <c r="G44" s="412">
        <v>0</v>
      </c>
      <c r="H44" s="38">
        <v>2010</v>
      </c>
      <c r="I44" s="39"/>
      <c r="J44" s="39"/>
    </row>
    <row r="45" spans="2:13" ht="15" x14ac:dyDescent="0.25">
      <c r="B45" s="25" t="s">
        <v>279</v>
      </c>
      <c r="C45" s="408">
        <v>24.55</v>
      </c>
      <c r="D45" s="409">
        <v>2.2599999999999998</v>
      </c>
      <c r="E45" s="409">
        <v>0.64</v>
      </c>
      <c r="F45" s="409">
        <v>0</v>
      </c>
      <c r="G45" s="412">
        <v>28.03</v>
      </c>
      <c r="H45" s="38">
        <v>2007</v>
      </c>
      <c r="I45" s="39"/>
      <c r="J45" s="39"/>
    </row>
    <row r="46" spans="2:13" ht="15" x14ac:dyDescent="0.25">
      <c r="B46" s="25" t="s">
        <v>31</v>
      </c>
      <c r="C46" s="408">
        <v>488.54</v>
      </c>
      <c r="D46" s="409">
        <v>148.63999999999999</v>
      </c>
      <c r="E46" s="409">
        <v>14.81</v>
      </c>
      <c r="F46" s="409">
        <v>0</v>
      </c>
      <c r="G46" s="412">
        <v>665.31</v>
      </c>
      <c r="H46" s="38">
        <v>1969</v>
      </c>
      <c r="I46" s="39"/>
      <c r="J46" s="39"/>
    </row>
    <row r="47" spans="2:13" ht="15" x14ac:dyDescent="0.25">
      <c r="B47" s="25" t="s">
        <v>32</v>
      </c>
      <c r="C47" s="408">
        <v>119.2</v>
      </c>
      <c r="D47" s="409">
        <v>41.8</v>
      </c>
      <c r="E47" s="409">
        <v>4.53</v>
      </c>
      <c r="F47" s="409">
        <v>0</v>
      </c>
      <c r="G47" s="412">
        <v>169.61</v>
      </c>
      <c r="H47" s="38">
        <v>1970</v>
      </c>
      <c r="I47" s="39"/>
      <c r="J47" s="39"/>
    </row>
    <row r="48" spans="2:13" ht="15" x14ac:dyDescent="0.25">
      <c r="B48" s="25" t="s">
        <v>33</v>
      </c>
      <c r="C48" s="408">
        <v>11.85</v>
      </c>
      <c r="D48" s="409">
        <v>5</v>
      </c>
      <c r="E48" s="409">
        <v>0.57999999999999996</v>
      </c>
      <c r="F48" s="409">
        <v>0</v>
      </c>
      <c r="G48" s="412">
        <v>17.95</v>
      </c>
      <c r="H48" s="38">
        <v>1988</v>
      </c>
      <c r="I48" s="39"/>
      <c r="J48" s="39"/>
    </row>
    <row r="49" spans="2:10" ht="15" x14ac:dyDescent="0.25">
      <c r="B49" s="25" t="s">
        <v>34</v>
      </c>
      <c r="C49" s="408">
        <v>0.35</v>
      </c>
      <c r="D49" s="409">
        <v>0</v>
      </c>
      <c r="E49" s="409">
        <v>0</v>
      </c>
      <c r="F49" s="409">
        <v>0</v>
      </c>
      <c r="G49" s="412">
        <v>0.35</v>
      </c>
      <c r="H49" s="40">
        <v>1991</v>
      </c>
      <c r="I49" s="39"/>
      <c r="J49" s="39"/>
    </row>
    <row r="50" spans="2:10" ht="15" x14ac:dyDescent="0.25">
      <c r="B50" s="25" t="s">
        <v>327</v>
      </c>
      <c r="C50" s="408">
        <v>0.06</v>
      </c>
      <c r="D50" s="409">
        <v>0</v>
      </c>
      <c r="E50" s="409">
        <v>0</v>
      </c>
      <c r="F50" s="409">
        <v>0</v>
      </c>
      <c r="G50" s="412">
        <v>7.0000000000000007E-2</v>
      </c>
      <c r="H50" s="40">
        <v>1974</v>
      </c>
      <c r="I50" s="39"/>
      <c r="J50" s="39"/>
    </row>
    <row r="51" spans="2:10" ht="15" x14ac:dyDescent="0.25">
      <c r="B51" s="25" t="s">
        <v>35</v>
      </c>
      <c r="C51" s="408">
        <v>38.24</v>
      </c>
      <c r="D51" s="409">
        <v>7.51</v>
      </c>
      <c r="E51" s="409">
        <v>0.74</v>
      </c>
      <c r="F51" s="409">
        <v>0</v>
      </c>
      <c r="G51" s="412">
        <v>47.15</v>
      </c>
      <c r="H51" s="38">
        <v>1992</v>
      </c>
      <c r="I51" s="39"/>
      <c r="J51" s="39"/>
    </row>
    <row r="52" spans="2:10" ht="15" x14ac:dyDescent="0.25">
      <c r="B52" s="25" t="s">
        <v>292</v>
      </c>
      <c r="C52" s="408">
        <v>0.61</v>
      </c>
      <c r="D52" s="409">
        <v>0</v>
      </c>
      <c r="E52" s="409">
        <v>0</v>
      </c>
      <c r="F52" s="409">
        <v>0</v>
      </c>
      <c r="G52" s="412">
        <v>0.61</v>
      </c>
      <c r="H52" s="38">
        <v>2007</v>
      </c>
      <c r="I52" s="39"/>
      <c r="J52" s="39"/>
    </row>
    <row r="53" spans="2:10" ht="15" x14ac:dyDescent="0.25">
      <c r="B53" s="25" t="s">
        <v>36</v>
      </c>
      <c r="C53" s="408">
        <v>2.93</v>
      </c>
      <c r="D53" s="409">
        <v>0.92</v>
      </c>
      <c r="E53" s="409">
        <v>0.18</v>
      </c>
      <c r="F53" s="409">
        <v>0</v>
      </c>
      <c r="G53" s="412">
        <v>4.21</v>
      </c>
      <c r="H53" s="38">
        <v>2004</v>
      </c>
      <c r="I53" s="39"/>
      <c r="J53" s="39"/>
    </row>
    <row r="54" spans="2:10" ht="15" x14ac:dyDescent="0.25">
      <c r="B54" s="25" t="s">
        <v>463</v>
      </c>
      <c r="C54" s="408">
        <v>5.87</v>
      </c>
      <c r="D54" s="409">
        <v>2.2400000000000002</v>
      </c>
      <c r="E54" s="409">
        <v>0.54</v>
      </c>
      <c r="F54" s="409">
        <v>0</v>
      </c>
      <c r="G54" s="412">
        <v>9.15</v>
      </c>
      <c r="H54" s="38">
        <v>1978</v>
      </c>
      <c r="I54" s="39"/>
      <c r="J54" s="39"/>
    </row>
    <row r="55" spans="2:10" ht="15" x14ac:dyDescent="0.25">
      <c r="B55" s="25" t="s">
        <v>37</v>
      </c>
      <c r="C55" s="408">
        <v>13.86</v>
      </c>
      <c r="D55" s="409">
        <v>32.909999999999997</v>
      </c>
      <c r="E55" s="409">
        <v>8.14</v>
      </c>
      <c r="F55" s="409">
        <v>0</v>
      </c>
      <c r="G55" s="412">
        <v>62.24</v>
      </c>
      <c r="H55" s="38">
        <v>1989</v>
      </c>
      <c r="I55" s="39"/>
      <c r="J55" s="39"/>
    </row>
    <row r="56" spans="2:10" ht="15" x14ac:dyDescent="0.25">
      <c r="B56" s="25" t="s">
        <v>107</v>
      </c>
      <c r="C56" s="408">
        <v>13.88</v>
      </c>
      <c r="D56" s="409">
        <v>0</v>
      </c>
      <c r="E56" s="409">
        <v>0</v>
      </c>
      <c r="F56" s="409">
        <v>0</v>
      </c>
      <c r="G56" s="412">
        <v>13.88</v>
      </c>
      <c r="H56" s="38">
        <v>2000</v>
      </c>
      <c r="I56" s="39"/>
      <c r="J56" s="39"/>
    </row>
    <row r="57" spans="2:10" ht="15" x14ac:dyDescent="0.25">
      <c r="B57" s="25" t="s">
        <v>38</v>
      </c>
      <c r="C57" s="408">
        <v>128.04</v>
      </c>
      <c r="D57" s="409">
        <v>0</v>
      </c>
      <c r="E57" s="409">
        <v>0</v>
      </c>
      <c r="F57" s="409">
        <v>0</v>
      </c>
      <c r="G57" s="412">
        <v>128.04</v>
      </c>
      <c r="H57" s="38">
        <v>1991</v>
      </c>
      <c r="I57" s="39"/>
      <c r="J57" s="39"/>
    </row>
    <row r="58" spans="2:10" ht="15" x14ac:dyDescent="0.25">
      <c r="B58" s="25" t="s">
        <v>108</v>
      </c>
      <c r="C58" s="408">
        <v>16.600000000000001</v>
      </c>
      <c r="D58" s="409">
        <v>10.42</v>
      </c>
      <c r="E58" s="409">
        <v>1.35</v>
      </c>
      <c r="F58" s="409">
        <v>0</v>
      </c>
      <c r="G58" s="412">
        <v>29.59</v>
      </c>
      <c r="H58" s="38">
        <v>1975</v>
      </c>
      <c r="I58" s="39"/>
      <c r="J58" s="39"/>
    </row>
    <row r="59" spans="2:10" ht="15" x14ac:dyDescent="0.25">
      <c r="B59" s="25" t="s">
        <v>39</v>
      </c>
      <c r="C59" s="408">
        <v>372.85</v>
      </c>
      <c r="D59" s="409">
        <v>23.08</v>
      </c>
      <c r="E59" s="409">
        <v>2.83</v>
      </c>
      <c r="F59" s="409">
        <v>0</v>
      </c>
      <c r="G59" s="412">
        <v>401.31</v>
      </c>
      <c r="H59" s="38">
        <v>1978</v>
      </c>
      <c r="I59" s="39"/>
      <c r="J59" s="39"/>
    </row>
    <row r="60" spans="2:10" ht="15" x14ac:dyDescent="0.25">
      <c r="B60" s="25" t="s">
        <v>40</v>
      </c>
      <c r="C60" s="408">
        <v>55.54</v>
      </c>
      <c r="D60" s="409">
        <v>68.59</v>
      </c>
      <c r="E60" s="409">
        <v>8.93</v>
      </c>
      <c r="F60" s="409">
        <v>0</v>
      </c>
      <c r="G60" s="412">
        <v>141.1</v>
      </c>
      <c r="H60" s="38">
        <v>1978</v>
      </c>
      <c r="I60" s="39"/>
      <c r="J60" s="39"/>
    </row>
    <row r="61" spans="2:10" ht="15" x14ac:dyDescent="0.25">
      <c r="B61" s="25" t="s">
        <v>41</v>
      </c>
      <c r="C61" s="408">
        <v>0.26</v>
      </c>
      <c r="D61" s="409">
        <v>15.81</v>
      </c>
      <c r="E61" s="409">
        <v>2.16</v>
      </c>
      <c r="F61" s="409">
        <v>4.47</v>
      </c>
      <c r="G61" s="412">
        <v>24.64</v>
      </c>
      <c r="H61" s="38">
        <v>1982</v>
      </c>
      <c r="I61" s="39"/>
      <c r="J61" s="39"/>
    </row>
    <row r="62" spans="2:10" ht="15" x14ac:dyDescent="0.25">
      <c r="B62" s="25" t="s">
        <v>619</v>
      </c>
      <c r="C62" s="408">
        <v>166.55</v>
      </c>
      <c r="D62" s="409">
        <v>23.69</v>
      </c>
      <c r="E62" s="409">
        <v>0.8</v>
      </c>
      <c r="F62" s="409">
        <v>0</v>
      </c>
      <c r="G62" s="412">
        <v>191.75</v>
      </c>
      <c r="H62" s="38">
        <v>1985</v>
      </c>
      <c r="I62" s="39"/>
      <c r="J62" s="39"/>
    </row>
    <row r="63" spans="2:10" ht="15" x14ac:dyDescent="0.25">
      <c r="B63" s="25" t="s">
        <v>43</v>
      </c>
      <c r="C63" s="408">
        <v>6.69</v>
      </c>
      <c r="D63" s="409">
        <v>46.23</v>
      </c>
      <c r="E63" s="409">
        <v>0</v>
      </c>
      <c r="F63" s="409">
        <v>0</v>
      </c>
      <c r="G63" s="412">
        <v>52.92</v>
      </c>
      <c r="H63" s="38">
        <v>1972</v>
      </c>
      <c r="I63" s="39"/>
      <c r="J63" s="39"/>
    </row>
    <row r="64" spans="2:10" ht="15" x14ac:dyDescent="0.25">
      <c r="B64" s="25" t="s">
        <v>44</v>
      </c>
      <c r="C64" s="408">
        <v>9.7100000000000009</v>
      </c>
      <c r="D64" s="409">
        <v>1.7</v>
      </c>
      <c r="E64" s="409">
        <v>0.46</v>
      </c>
      <c r="F64" s="409">
        <v>0</v>
      </c>
      <c r="G64" s="412">
        <v>12.28</v>
      </c>
      <c r="H64" s="38">
        <v>1974</v>
      </c>
      <c r="I64" s="39"/>
      <c r="J64" s="39"/>
    </row>
    <row r="65" spans="2:10" ht="15" x14ac:dyDescent="0.25">
      <c r="B65" s="25" t="s">
        <v>254</v>
      </c>
      <c r="C65" s="408">
        <v>1.85</v>
      </c>
      <c r="D65" s="409">
        <v>0.3</v>
      </c>
      <c r="E65" s="409">
        <v>0.1</v>
      </c>
      <c r="F65" s="409">
        <v>0</v>
      </c>
      <c r="G65" s="412">
        <v>2.35</v>
      </c>
      <c r="H65" s="38">
        <v>2009</v>
      </c>
      <c r="I65" s="39"/>
      <c r="J65" s="39"/>
    </row>
    <row r="66" spans="2:10" ht="15" x14ac:dyDescent="0.25">
      <c r="B66" s="25" t="s">
        <v>277</v>
      </c>
      <c r="C66" s="408">
        <v>0.01</v>
      </c>
      <c r="D66" s="409">
        <v>0.09</v>
      </c>
      <c r="E66" s="409">
        <v>0</v>
      </c>
      <c r="F66" s="409">
        <v>0</v>
      </c>
      <c r="G66" s="412">
        <v>0.1</v>
      </c>
      <c r="H66" s="38">
        <v>2008</v>
      </c>
      <c r="I66" s="39"/>
      <c r="J66" s="39"/>
    </row>
    <row r="67" spans="2:10" ht="15" x14ac:dyDescent="0.25">
      <c r="B67" s="25" t="s">
        <v>298</v>
      </c>
      <c r="C67" s="408">
        <v>11.04</v>
      </c>
      <c r="D67" s="409">
        <v>2.11</v>
      </c>
      <c r="E67" s="409">
        <v>0.36</v>
      </c>
      <c r="F67" s="409">
        <v>0</v>
      </c>
      <c r="G67" s="412">
        <v>13.83</v>
      </c>
      <c r="H67" s="38">
        <v>2009</v>
      </c>
      <c r="I67" s="39"/>
      <c r="J67" s="39"/>
    </row>
    <row r="68" spans="2:10" ht="15" x14ac:dyDescent="0.25">
      <c r="B68" s="25" t="s">
        <v>329</v>
      </c>
      <c r="C68" s="408">
        <v>27.87</v>
      </c>
      <c r="D68" s="409">
        <v>0.97</v>
      </c>
      <c r="E68" s="409">
        <v>0.47</v>
      </c>
      <c r="F68" s="409">
        <v>0</v>
      </c>
      <c r="G68" s="412">
        <v>29.73</v>
      </c>
      <c r="H68" s="38">
        <v>2010</v>
      </c>
      <c r="I68" s="39"/>
      <c r="J68" s="39"/>
    </row>
    <row r="69" spans="2:10" ht="15" x14ac:dyDescent="0.25">
      <c r="B69" s="25" t="s">
        <v>255</v>
      </c>
      <c r="C69" s="408">
        <v>8.8699999999999992</v>
      </c>
      <c r="D69" s="409">
        <v>0.38</v>
      </c>
      <c r="E69" s="409">
        <v>0.6</v>
      </c>
      <c r="F69" s="409">
        <v>0</v>
      </c>
      <c r="G69" s="412">
        <v>10.39</v>
      </c>
      <c r="H69" s="38">
        <v>2008</v>
      </c>
      <c r="I69" s="39"/>
      <c r="J69" s="39"/>
    </row>
    <row r="70" spans="2:10" ht="15" x14ac:dyDescent="0.25">
      <c r="B70" s="25" t="s">
        <v>45</v>
      </c>
      <c r="C70" s="408">
        <v>21.94</v>
      </c>
      <c r="D70" s="409">
        <v>26.97</v>
      </c>
      <c r="E70" s="409">
        <v>5.54</v>
      </c>
      <c r="F70" s="409">
        <v>2.1</v>
      </c>
      <c r="G70" s="412">
        <v>61.52</v>
      </c>
      <c r="H70" s="38">
        <v>1997</v>
      </c>
      <c r="I70" s="39"/>
      <c r="J70" s="39"/>
    </row>
    <row r="71" spans="2:10" ht="15" x14ac:dyDescent="0.25">
      <c r="B71" s="25" t="s">
        <v>46</v>
      </c>
      <c r="C71" s="408">
        <v>28.49</v>
      </c>
      <c r="D71" s="409">
        <v>81.760000000000005</v>
      </c>
      <c r="E71" s="409">
        <v>8.9</v>
      </c>
      <c r="F71" s="409">
        <v>0</v>
      </c>
      <c r="G71" s="412">
        <v>127.16</v>
      </c>
      <c r="H71" s="38">
        <v>1994</v>
      </c>
      <c r="I71" s="39"/>
      <c r="J71" s="39"/>
    </row>
    <row r="72" spans="2:10" ht="15" x14ac:dyDescent="0.25">
      <c r="B72" s="25" t="s">
        <v>343</v>
      </c>
      <c r="C72" s="408">
        <v>2.3199999999999998</v>
      </c>
      <c r="D72" s="409">
        <v>0.2</v>
      </c>
      <c r="E72" s="409">
        <v>0.14000000000000001</v>
      </c>
      <c r="F72" s="409">
        <v>0</v>
      </c>
      <c r="G72" s="412">
        <v>2.78</v>
      </c>
      <c r="H72" s="38">
        <v>2010</v>
      </c>
      <c r="I72" s="39"/>
      <c r="J72" s="39"/>
    </row>
    <row r="73" spans="2:10" ht="15" x14ac:dyDescent="0.25">
      <c r="B73" s="25" t="s">
        <v>109</v>
      </c>
      <c r="C73" s="408">
        <v>0.53</v>
      </c>
      <c r="D73" s="409">
        <v>6.75</v>
      </c>
      <c r="E73" s="409">
        <v>0.61</v>
      </c>
      <c r="F73" s="409">
        <v>0</v>
      </c>
      <c r="G73" s="412">
        <v>8.4499999999999993</v>
      </c>
      <c r="H73" s="38">
        <v>1992</v>
      </c>
      <c r="I73" s="39"/>
      <c r="J73" s="39"/>
    </row>
    <row r="74" spans="2:10" ht="15" x14ac:dyDescent="0.25">
      <c r="B74" s="25" t="s">
        <v>47</v>
      </c>
      <c r="C74" s="408">
        <v>5.08</v>
      </c>
      <c r="D74" s="409">
        <v>26.36</v>
      </c>
      <c r="E74" s="409">
        <v>6.95</v>
      </c>
      <c r="F74" s="409">
        <v>2.23</v>
      </c>
      <c r="G74" s="412">
        <v>46.87</v>
      </c>
      <c r="H74" s="38">
        <v>1987</v>
      </c>
      <c r="I74" s="39"/>
      <c r="J74" s="39"/>
    </row>
    <row r="75" spans="2:10" ht="15" x14ac:dyDescent="0.25">
      <c r="B75" s="25" t="s">
        <v>48</v>
      </c>
      <c r="C75" s="408">
        <v>8.52</v>
      </c>
      <c r="D75" s="409">
        <v>4.1900000000000004</v>
      </c>
      <c r="E75" s="409">
        <v>0.97</v>
      </c>
      <c r="F75" s="409">
        <v>0</v>
      </c>
      <c r="G75" s="412">
        <v>14.55</v>
      </c>
      <c r="H75" s="38">
        <v>2001</v>
      </c>
      <c r="I75" s="39"/>
      <c r="J75" s="39"/>
    </row>
    <row r="76" spans="2:10" ht="15" x14ac:dyDescent="0.25">
      <c r="B76" s="25" t="s">
        <v>49</v>
      </c>
      <c r="C76" s="408">
        <v>26.64</v>
      </c>
      <c r="D76" s="409">
        <v>10.210000000000001</v>
      </c>
      <c r="E76" s="409">
        <v>2.2999999999999998</v>
      </c>
      <c r="F76" s="409">
        <v>0</v>
      </c>
      <c r="G76" s="412">
        <v>41.23</v>
      </c>
      <c r="H76" s="38">
        <v>1986</v>
      </c>
      <c r="I76" s="39"/>
      <c r="J76" s="39"/>
    </row>
    <row r="77" spans="2:10" ht="15" x14ac:dyDescent="0.25">
      <c r="B77" s="25" t="s">
        <v>50</v>
      </c>
      <c r="C77" s="408">
        <v>91.57</v>
      </c>
      <c r="D77" s="409">
        <v>8.85</v>
      </c>
      <c r="E77" s="409">
        <v>1.08</v>
      </c>
      <c r="F77" s="409">
        <v>0</v>
      </c>
      <c r="G77" s="412">
        <v>102.47</v>
      </c>
      <c r="H77" s="38">
        <v>1992</v>
      </c>
      <c r="I77" s="39"/>
      <c r="J77" s="39"/>
    </row>
    <row r="78" spans="2:10" ht="15" x14ac:dyDescent="0.25">
      <c r="B78" s="25" t="s">
        <v>558</v>
      </c>
      <c r="C78" s="408">
        <v>1.94</v>
      </c>
      <c r="D78" s="409">
        <v>0.12</v>
      </c>
      <c r="E78" s="409">
        <v>0.04</v>
      </c>
      <c r="F78" s="409">
        <v>0</v>
      </c>
      <c r="G78" s="412">
        <v>2.13</v>
      </c>
      <c r="H78" s="38">
        <v>2011</v>
      </c>
      <c r="I78" s="39"/>
      <c r="J78" s="39"/>
    </row>
    <row r="79" spans="2:10" ht="15" x14ac:dyDescent="0.25">
      <c r="B79" s="25" t="s">
        <v>51</v>
      </c>
      <c r="C79" s="408">
        <v>0</v>
      </c>
      <c r="D79" s="409">
        <v>231.06</v>
      </c>
      <c r="E79" s="409">
        <v>0</v>
      </c>
      <c r="F79" s="409">
        <v>15.89</v>
      </c>
      <c r="G79" s="412">
        <v>246.95</v>
      </c>
      <c r="H79" s="40">
        <v>1997</v>
      </c>
      <c r="I79" s="39"/>
      <c r="J79" s="39"/>
    </row>
    <row r="80" spans="2:10" ht="15" x14ac:dyDescent="0.25">
      <c r="B80" s="25" t="s">
        <v>52</v>
      </c>
      <c r="C80" s="408">
        <v>388.87</v>
      </c>
      <c r="D80" s="409">
        <v>57.28</v>
      </c>
      <c r="E80" s="409">
        <v>11.45</v>
      </c>
      <c r="F80" s="409">
        <v>0</v>
      </c>
      <c r="G80" s="412">
        <v>467.92</v>
      </c>
      <c r="H80" s="38">
        <v>1979</v>
      </c>
      <c r="I80" s="39"/>
      <c r="J80" s="39"/>
    </row>
    <row r="81" spans="2:13" ht="15" x14ac:dyDescent="0.25">
      <c r="B81" s="25" t="s">
        <v>53</v>
      </c>
      <c r="C81" s="408">
        <v>57.19</v>
      </c>
      <c r="D81" s="409">
        <v>12.44</v>
      </c>
      <c r="E81" s="409">
        <v>1.49</v>
      </c>
      <c r="F81" s="409">
        <v>0</v>
      </c>
      <c r="G81" s="412">
        <v>72.47</v>
      </c>
      <c r="H81" s="38">
        <v>1984</v>
      </c>
      <c r="I81" s="39"/>
      <c r="J81" s="39"/>
    </row>
    <row r="82" spans="2:13" ht="15" x14ac:dyDescent="0.25">
      <c r="B82" s="25" t="s">
        <v>54</v>
      </c>
      <c r="C82" s="408">
        <v>22.62</v>
      </c>
      <c r="D82" s="409">
        <v>0.35</v>
      </c>
      <c r="E82" s="409">
        <v>7.0000000000000007E-2</v>
      </c>
      <c r="F82" s="409">
        <v>0</v>
      </c>
      <c r="G82" s="412">
        <v>23.11</v>
      </c>
      <c r="H82" s="38">
        <v>1981</v>
      </c>
      <c r="I82" s="39"/>
      <c r="J82" s="39"/>
    </row>
    <row r="83" spans="2:13" ht="15" x14ac:dyDescent="0.25">
      <c r="B83" s="25" t="s">
        <v>55</v>
      </c>
      <c r="C83" s="408">
        <v>0.75</v>
      </c>
      <c r="D83" s="409">
        <v>2.69</v>
      </c>
      <c r="E83" s="409">
        <v>0.05</v>
      </c>
      <c r="F83" s="409">
        <v>0.06</v>
      </c>
      <c r="G83" s="412">
        <v>3.61</v>
      </c>
      <c r="H83" s="38">
        <v>2001</v>
      </c>
      <c r="I83" s="39"/>
      <c r="J83" s="39"/>
    </row>
    <row r="84" spans="2:13" ht="15" x14ac:dyDescent="0.25">
      <c r="B84" s="25" t="s">
        <v>56</v>
      </c>
      <c r="C84" s="408">
        <v>12.74</v>
      </c>
      <c r="D84" s="409">
        <v>0.24</v>
      </c>
      <c r="E84" s="409">
        <v>0</v>
      </c>
      <c r="F84" s="409">
        <v>0</v>
      </c>
      <c r="G84" s="412">
        <v>12.97</v>
      </c>
      <c r="H84" s="38">
        <v>2003</v>
      </c>
      <c r="I84" s="39"/>
      <c r="J84" s="39"/>
    </row>
    <row r="85" spans="2:13" ht="15" x14ac:dyDescent="0.25">
      <c r="B85" s="25" t="s">
        <v>57</v>
      </c>
      <c r="C85" s="408">
        <v>0.93</v>
      </c>
      <c r="D85" s="409">
        <v>7.04</v>
      </c>
      <c r="E85" s="409">
        <v>2.78</v>
      </c>
      <c r="F85" s="409">
        <v>6.06</v>
      </c>
      <c r="G85" s="412">
        <v>19.309999999999999</v>
      </c>
      <c r="H85" s="38">
        <v>1982</v>
      </c>
      <c r="I85" s="39"/>
      <c r="J85" s="39"/>
    </row>
    <row r="86" spans="2:13" ht="15" x14ac:dyDescent="0.25">
      <c r="B86" s="25" t="s">
        <v>460</v>
      </c>
      <c r="C86" s="408">
        <v>0.02</v>
      </c>
      <c r="D86" s="409">
        <v>0</v>
      </c>
      <c r="E86" s="409">
        <v>0</v>
      </c>
      <c r="F86" s="409">
        <v>0</v>
      </c>
      <c r="G86" s="412">
        <v>0.02</v>
      </c>
      <c r="H86" s="38">
        <v>2017</v>
      </c>
      <c r="I86" s="39"/>
      <c r="J86" s="39"/>
    </row>
    <row r="87" spans="2:13" ht="15" x14ac:dyDescent="0.25">
      <c r="B87" s="25" t="s">
        <v>742</v>
      </c>
      <c r="C87" s="408">
        <v>16.38</v>
      </c>
      <c r="D87" s="409">
        <v>28.79</v>
      </c>
      <c r="E87" s="409">
        <v>3.32</v>
      </c>
      <c r="F87" s="409">
        <v>0</v>
      </c>
      <c r="G87" s="412">
        <v>51.47</v>
      </c>
      <c r="H87" s="38">
        <v>1998</v>
      </c>
      <c r="I87" s="39"/>
      <c r="J87" s="39"/>
    </row>
    <row r="88" spans="2:13" ht="15" x14ac:dyDescent="0.25">
      <c r="B88" s="25" t="s">
        <v>58</v>
      </c>
      <c r="C88" s="408">
        <v>2.37</v>
      </c>
      <c r="D88" s="409">
        <v>10.48</v>
      </c>
      <c r="E88" s="409">
        <v>0</v>
      </c>
      <c r="F88" s="409">
        <v>0</v>
      </c>
      <c r="G88" s="412">
        <v>12.85</v>
      </c>
      <c r="H88" s="38">
        <v>1990</v>
      </c>
      <c r="I88" s="39"/>
      <c r="J88" s="39"/>
    </row>
    <row r="89" spans="2:13" ht="15" x14ac:dyDescent="0.25">
      <c r="B89" s="25" t="s">
        <v>561</v>
      </c>
      <c r="C89" s="408">
        <v>0.61</v>
      </c>
      <c r="D89" s="409">
        <v>0.06</v>
      </c>
      <c r="E89" s="409">
        <v>0</v>
      </c>
      <c r="F89" s="409">
        <v>0</v>
      </c>
      <c r="G89" s="412">
        <v>0.68</v>
      </c>
      <c r="H89" s="38">
        <v>2010</v>
      </c>
      <c r="I89" s="39"/>
      <c r="J89" s="39"/>
    </row>
    <row r="90" spans="2:13" ht="15" x14ac:dyDescent="0.25">
      <c r="B90" s="25" t="s">
        <v>281</v>
      </c>
      <c r="C90" s="408">
        <v>4.5</v>
      </c>
      <c r="D90" s="409">
        <v>0.35</v>
      </c>
      <c r="E90" s="409">
        <v>0.05</v>
      </c>
      <c r="F90" s="409">
        <v>0</v>
      </c>
      <c r="G90" s="412">
        <v>4.9400000000000004</v>
      </c>
      <c r="H90" s="38">
        <v>2008</v>
      </c>
      <c r="I90" s="39"/>
      <c r="J90" s="39"/>
    </row>
    <row r="91" spans="2:13" ht="15" x14ac:dyDescent="0.25">
      <c r="B91" s="25" t="s">
        <v>276</v>
      </c>
      <c r="C91" s="408">
        <v>4.59</v>
      </c>
      <c r="D91" s="312">
        <v>142.69</v>
      </c>
      <c r="E91" s="312">
        <v>10.14</v>
      </c>
      <c r="F91" s="312">
        <v>29.74</v>
      </c>
      <c r="G91" s="412">
        <v>196.28</v>
      </c>
      <c r="H91" s="41">
        <v>1974</v>
      </c>
      <c r="I91" s="39" t="s">
        <v>59</v>
      </c>
      <c r="J91" s="39"/>
      <c r="K91" s="35"/>
      <c r="L91" s="35"/>
      <c r="M91" s="35"/>
    </row>
    <row r="92" spans="2:13" ht="15" x14ac:dyDescent="0.25">
      <c r="B92" s="25" t="s">
        <v>85</v>
      </c>
      <c r="C92" s="408">
        <v>0.35</v>
      </c>
      <c r="D92" s="312">
        <v>68.989999999999995</v>
      </c>
      <c r="E92" s="312">
        <v>13.39</v>
      </c>
      <c r="F92" s="312">
        <v>26.62</v>
      </c>
      <c r="G92" s="412">
        <v>121.41</v>
      </c>
      <c r="H92" s="41">
        <v>1981</v>
      </c>
      <c r="I92" s="39"/>
      <c r="J92" s="39"/>
      <c r="K92" s="35"/>
      <c r="L92" s="35"/>
      <c r="M92" s="35"/>
    </row>
    <row r="93" spans="2:13" ht="15" x14ac:dyDescent="0.25">
      <c r="B93" s="25" t="s">
        <v>60</v>
      </c>
      <c r="C93" s="408">
        <v>225.29</v>
      </c>
      <c r="D93" s="409">
        <v>6.65</v>
      </c>
      <c r="E93" s="409">
        <v>4.76</v>
      </c>
      <c r="F93" s="409">
        <v>0</v>
      </c>
      <c r="G93" s="412">
        <v>240.97</v>
      </c>
      <c r="H93" s="38">
        <v>1979</v>
      </c>
      <c r="I93" s="39"/>
      <c r="J93" s="39"/>
    </row>
    <row r="94" spans="2:13" ht="15" x14ac:dyDescent="0.25">
      <c r="B94" s="25" t="s">
        <v>61</v>
      </c>
      <c r="C94" s="408">
        <v>0</v>
      </c>
      <c r="D94" s="409">
        <v>63.78</v>
      </c>
      <c r="E94" s="409">
        <v>3.12</v>
      </c>
      <c r="F94" s="409">
        <v>8.8800000000000008</v>
      </c>
      <c r="G94" s="412">
        <v>78.58</v>
      </c>
      <c r="H94" s="40">
        <v>1984</v>
      </c>
      <c r="I94" s="39"/>
      <c r="J94" s="39"/>
    </row>
    <row r="95" spans="2:13" ht="15" x14ac:dyDescent="0.25">
      <c r="B95" s="25" t="s">
        <v>62</v>
      </c>
      <c r="C95" s="408">
        <v>576.45000000000005</v>
      </c>
      <c r="D95" s="409">
        <v>78.33</v>
      </c>
      <c r="E95" s="409">
        <v>21.7</v>
      </c>
      <c r="F95" s="409">
        <v>0.81</v>
      </c>
      <c r="G95" s="412">
        <v>696.83</v>
      </c>
      <c r="H95" s="38">
        <v>1974</v>
      </c>
      <c r="I95" s="39"/>
      <c r="J95" s="39"/>
    </row>
    <row r="96" spans="2:13" ht="15" x14ac:dyDescent="0.25">
      <c r="B96" s="25" t="s">
        <v>63</v>
      </c>
      <c r="C96" s="408">
        <v>38.979999999999997</v>
      </c>
      <c r="D96" s="409">
        <v>2.06</v>
      </c>
      <c r="E96" s="409">
        <v>1.06</v>
      </c>
      <c r="F96" s="409">
        <v>0</v>
      </c>
      <c r="G96" s="412">
        <v>43.05</v>
      </c>
      <c r="H96" s="38">
        <v>1977</v>
      </c>
      <c r="I96" s="39"/>
      <c r="J96" s="39"/>
    </row>
    <row r="97" spans="2:10" ht="15" x14ac:dyDescent="0.25">
      <c r="B97" s="25" t="s">
        <v>64</v>
      </c>
      <c r="C97" s="408">
        <v>37.22</v>
      </c>
      <c r="D97" s="409">
        <v>4.46</v>
      </c>
      <c r="E97" s="409">
        <v>2.12</v>
      </c>
      <c r="F97" s="409">
        <v>0</v>
      </c>
      <c r="G97" s="412">
        <v>45.7</v>
      </c>
      <c r="H97" s="38">
        <v>1976</v>
      </c>
      <c r="I97" s="39"/>
      <c r="J97" s="39"/>
    </row>
    <row r="98" spans="2:10" ht="15" x14ac:dyDescent="0.25">
      <c r="B98" s="25" t="s">
        <v>282</v>
      </c>
      <c r="C98" s="408">
        <v>6.76</v>
      </c>
      <c r="D98" s="409">
        <v>0</v>
      </c>
      <c r="E98" s="409">
        <v>0</v>
      </c>
      <c r="F98" s="409">
        <v>0</v>
      </c>
      <c r="G98" s="412">
        <v>6.76</v>
      </c>
      <c r="H98" s="38">
        <v>1992</v>
      </c>
      <c r="I98" s="39"/>
      <c r="J98" s="39"/>
    </row>
    <row r="99" spans="2:10" ht="15" x14ac:dyDescent="0.25">
      <c r="B99" s="25" t="s">
        <v>65</v>
      </c>
      <c r="C99" s="408">
        <v>10.86</v>
      </c>
      <c r="D99" s="409">
        <v>0</v>
      </c>
      <c r="E99" s="409">
        <v>0</v>
      </c>
      <c r="F99" s="409">
        <v>0</v>
      </c>
      <c r="G99" s="412">
        <v>10.86</v>
      </c>
      <c r="H99" s="38">
        <v>1996</v>
      </c>
      <c r="I99" s="39"/>
      <c r="J99" s="39"/>
    </row>
    <row r="100" spans="2:10" ht="15" x14ac:dyDescent="0.25">
      <c r="B100" s="25" t="s">
        <v>66</v>
      </c>
      <c r="C100" s="408">
        <v>11.24</v>
      </c>
      <c r="D100" s="409">
        <v>2.44</v>
      </c>
      <c r="E100" s="409">
        <v>0.25</v>
      </c>
      <c r="F100" s="409">
        <v>0</v>
      </c>
      <c r="G100" s="412">
        <v>14.15</v>
      </c>
      <c r="H100" s="38">
        <v>1983</v>
      </c>
      <c r="I100" s="39"/>
      <c r="J100" s="39"/>
    </row>
    <row r="101" spans="2:10" ht="15" x14ac:dyDescent="0.25">
      <c r="B101" s="25" t="s">
        <v>67</v>
      </c>
      <c r="C101" s="408">
        <v>0.32</v>
      </c>
      <c r="D101" s="409">
        <v>0.02</v>
      </c>
      <c r="E101" s="409">
        <v>0.01</v>
      </c>
      <c r="F101" s="409">
        <v>0</v>
      </c>
      <c r="G101" s="412">
        <v>0.36</v>
      </c>
      <c r="H101" s="38">
        <v>2007</v>
      </c>
      <c r="I101" s="39"/>
      <c r="J101" s="39"/>
    </row>
    <row r="102" spans="2:10" ht="15" x14ac:dyDescent="0.25">
      <c r="B102" s="25" t="s">
        <v>563</v>
      </c>
      <c r="C102" s="408">
        <v>24.46</v>
      </c>
      <c r="D102" s="409">
        <v>10.86</v>
      </c>
      <c r="E102" s="409">
        <v>1.19</v>
      </c>
      <c r="F102" s="409">
        <v>0</v>
      </c>
      <c r="G102" s="412">
        <v>37.590000000000003</v>
      </c>
      <c r="H102" s="38">
        <v>1970</v>
      </c>
      <c r="I102" s="39"/>
      <c r="J102" s="39"/>
    </row>
    <row r="103" spans="2:10" ht="15" x14ac:dyDescent="0.25">
      <c r="B103" s="25" t="s">
        <v>68</v>
      </c>
      <c r="C103" s="408">
        <v>62.48</v>
      </c>
      <c r="D103" s="409">
        <v>4.62</v>
      </c>
      <c r="E103" s="409">
        <v>1.75</v>
      </c>
      <c r="F103" s="409">
        <v>0</v>
      </c>
      <c r="G103" s="412">
        <v>70.430000000000007</v>
      </c>
      <c r="H103" s="38">
        <v>1987</v>
      </c>
      <c r="I103" s="39"/>
      <c r="J103" s="39"/>
    </row>
    <row r="104" spans="2:10" ht="15" x14ac:dyDescent="0.25">
      <c r="B104" s="25" t="s">
        <v>564</v>
      </c>
      <c r="C104" s="408">
        <v>1.5</v>
      </c>
      <c r="D104" s="409">
        <v>0</v>
      </c>
      <c r="E104" s="409">
        <v>0</v>
      </c>
      <c r="F104" s="409">
        <v>0</v>
      </c>
      <c r="G104" s="412">
        <v>1.5</v>
      </c>
      <c r="H104" s="38">
        <v>1986</v>
      </c>
      <c r="I104" s="39"/>
      <c r="J104" s="39"/>
    </row>
    <row r="105" spans="2:10" ht="15" x14ac:dyDescent="0.25">
      <c r="B105" s="25" t="s">
        <v>620</v>
      </c>
      <c r="C105" s="408">
        <v>282.62</v>
      </c>
      <c r="D105" s="409">
        <v>715.05</v>
      </c>
      <c r="E105" s="409">
        <v>11.66</v>
      </c>
      <c r="F105" s="409">
        <v>1.52</v>
      </c>
      <c r="G105" s="412">
        <v>1021.35</v>
      </c>
      <c r="H105" s="38">
        <v>1979</v>
      </c>
      <c r="I105" s="39"/>
      <c r="J105" s="39"/>
    </row>
    <row r="106" spans="2:10" ht="15" x14ac:dyDescent="0.25">
      <c r="B106" s="25" t="s">
        <v>87</v>
      </c>
      <c r="C106" s="408">
        <v>1.66</v>
      </c>
      <c r="D106" s="409">
        <v>3.76</v>
      </c>
      <c r="E106" s="409">
        <v>0</v>
      </c>
      <c r="F106" s="409">
        <v>0</v>
      </c>
      <c r="G106" s="412">
        <v>5.42</v>
      </c>
      <c r="H106" s="38">
        <v>1990</v>
      </c>
      <c r="I106" s="39"/>
      <c r="J106" s="39"/>
    </row>
    <row r="107" spans="2:10" ht="15" x14ac:dyDescent="0.25">
      <c r="B107" s="25" t="s">
        <v>69</v>
      </c>
      <c r="C107" s="408">
        <v>3.44</v>
      </c>
      <c r="D107" s="409">
        <v>18.61</v>
      </c>
      <c r="E107" s="409">
        <v>0.14000000000000001</v>
      </c>
      <c r="F107" s="409">
        <v>0</v>
      </c>
      <c r="G107" s="412">
        <v>22.31</v>
      </c>
      <c r="H107" s="38">
        <v>1996</v>
      </c>
      <c r="I107" s="39"/>
      <c r="J107" s="39"/>
    </row>
    <row r="108" spans="2:10" ht="15" x14ac:dyDescent="0.25">
      <c r="B108" s="25" t="s">
        <v>70</v>
      </c>
      <c r="C108" s="408">
        <v>31.58</v>
      </c>
      <c r="D108" s="409">
        <v>18.18</v>
      </c>
      <c r="E108" s="409">
        <v>3.32</v>
      </c>
      <c r="F108" s="409">
        <v>0</v>
      </c>
      <c r="G108" s="412">
        <v>56.07</v>
      </c>
      <c r="H108" s="38">
        <v>1983</v>
      </c>
      <c r="I108" s="39"/>
      <c r="J108" s="39"/>
    </row>
    <row r="109" spans="2:10" ht="15" x14ac:dyDescent="0.25">
      <c r="B109" s="25" t="s">
        <v>71</v>
      </c>
      <c r="C109" s="408">
        <v>76.099999999999994</v>
      </c>
      <c r="D109" s="409">
        <v>3.85</v>
      </c>
      <c r="E109" s="409">
        <v>2.97</v>
      </c>
      <c r="F109" s="409">
        <v>0</v>
      </c>
      <c r="G109" s="412">
        <v>85.6</v>
      </c>
      <c r="H109" s="38">
        <v>1976</v>
      </c>
      <c r="I109" s="39"/>
      <c r="J109" s="39"/>
    </row>
    <row r="110" spans="2:10" ht="15" x14ac:dyDescent="0.25">
      <c r="B110" s="25" t="s">
        <v>72</v>
      </c>
      <c r="C110" s="408">
        <v>7.3</v>
      </c>
      <c r="D110" s="409">
        <v>0.28999999999999998</v>
      </c>
      <c r="E110" s="409">
        <v>0.04</v>
      </c>
      <c r="F110" s="409">
        <v>0</v>
      </c>
      <c r="G110" s="412">
        <v>7.66</v>
      </c>
      <c r="H110" s="38">
        <v>2000</v>
      </c>
      <c r="I110" s="39"/>
      <c r="J110" s="39"/>
    </row>
    <row r="111" spans="2:10" ht="15" x14ac:dyDescent="0.25">
      <c r="B111" s="25" t="s">
        <v>363</v>
      </c>
      <c r="C111" s="408">
        <v>0.61</v>
      </c>
      <c r="D111" s="409">
        <v>0.57999999999999996</v>
      </c>
      <c r="E111" s="409">
        <v>0.14000000000000001</v>
      </c>
      <c r="F111" s="409">
        <v>0</v>
      </c>
      <c r="G111" s="412">
        <v>1.45</v>
      </c>
      <c r="H111" s="38">
        <v>1982</v>
      </c>
      <c r="I111" s="39"/>
      <c r="J111" s="39"/>
    </row>
    <row r="112" spans="2:10" ht="15" x14ac:dyDescent="0.25">
      <c r="B112" s="25" t="s">
        <v>73</v>
      </c>
      <c r="C112" s="408">
        <v>2.52</v>
      </c>
      <c r="D112" s="409">
        <v>2.29</v>
      </c>
      <c r="E112" s="409">
        <v>0</v>
      </c>
      <c r="F112" s="409">
        <v>0</v>
      </c>
      <c r="G112" s="412">
        <v>4.8099999999999996</v>
      </c>
      <c r="H112" s="38">
        <v>1991</v>
      </c>
      <c r="I112" s="39"/>
      <c r="J112" s="39"/>
    </row>
    <row r="113" spans="1:13" ht="15" x14ac:dyDescent="0.25">
      <c r="B113" s="25" t="s">
        <v>249</v>
      </c>
      <c r="C113" s="408">
        <v>1.65</v>
      </c>
      <c r="D113" s="409">
        <v>11.83</v>
      </c>
      <c r="E113" s="409">
        <v>0.1</v>
      </c>
      <c r="F113" s="409">
        <v>0</v>
      </c>
      <c r="G113" s="412">
        <v>13.67</v>
      </c>
      <c r="H113" s="38">
        <v>1985</v>
      </c>
      <c r="I113" s="39"/>
      <c r="J113" s="39"/>
    </row>
    <row r="114" spans="1:13" ht="15" x14ac:dyDescent="0.25">
      <c r="B114" s="25" t="s">
        <v>74</v>
      </c>
      <c r="C114" s="408">
        <v>120.34</v>
      </c>
      <c r="D114" s="409">
        <v>23.33</v>
      </c>
      <c r="E114" s="409">
        <v>4.83</v>
      </c>
      <c r="F114" s="409">
        <v>0</v>
      </c>
      <c r="G114" s="412">
        <v>152.85</v>
      </c>
      <c r="H114" s="38">
        <v>1975</v>
      </c>
      <c r="I114" s="39"/>
      <c r="J114" s="39"/>
    </row>
    <row r="115" spans="1:13" ht="15" x14ac:dyDescent="0.25">
      <c r="B115" s="25" t="s">
        <v>75</v>
      </c>
      <c r="C115" s="408">
        <v>7.66</v>
      </c>
      <c r="D115" s="409">
        <v>13.98</v>
      </c>
      <c r="E115" s="409">
        <v>4.05</v>
      </c>
      <c r="F115" s="409">
        <v>0</v>
      </c>
      <c r="G115" s="412">
        <v>29.33</v>
      </c>
      <c r="H115" s="38">
        <v>1981</v>
      </c>
      <c r="I115" s="39"/>
      <c r="J115" s="39"/>
    </row>
    <row r="116" spans="1:13" ht="15" x14ac:dyDescent="0.25">
      <c r="B116" s="25" t="s">
        <v>76</v>
      </c>
      <c r="C116" s="408">
        <v>55.27</v>
      </c>
      <c r="D116" s="409">
        <v>5.28</v>
      </c>
      <c r="E116" s="409">
        <v>1.78</v>
      </c>
      <c r="F116" s="409">
        <v>0</v>
      </c>
      <c r="G116" s="412">
        <v>63.93</v>
      </c>
      <c r="H116" s="38">
        <v>1981</v>
      </c>
      <c r="I116" s="39"/>
      <c r="J116" s="39"/>
    </row>
    <row r="117" spans="1:13" ht="15" x14ac:dyDescent="0.25">
      <c r="B117" s="25" t="s">
        <v>77</v>
      </c>
      <c r="C117" s="408">
        <v>64.5</v>
      </c>
      <c r="D117" s="409">
        <v>1.71</v>
      </c>
      <c r="E117" s="409">
        <v>1.39</v>
      </c>
      <c r="F117" s="409">
        <v>0</v>
      </c>
      <c r="G117" s="412">
        <v>68.849999999999994</v>
      </c>
      <c r="H117" s="38">
        <v>1986</v>
      </c>
      <c r="I117" s="39"/>
      <c r="J117" s="39"/>
    </row>
    <row r="118" spans="1:13" ht="15" x14ac:dyDescent="0.25">
      <c r="B118" s="25" t="s">
        <v>78</v>
      </c>
      <c r="C118" s="408">
        <v>13.14</v>
      </c>
      <c r="D118" s="409">
        <v>0</v>
      </c>
      <c r="E118" s="409">
        <v>0</v>
      </c>
      <c r="F118" s="409">
        <v>0</v>
      </c>
      <c r="G118" s="412">
        <v>13.14</v>
      </c>
      <c r="H118" s="38">
        <v>2003</v>
      </c>
      <c r="I118" s="39"/>
      <c r="J118" s="39"/>
    </row>
    <row r="119" spans="1:13" ht="15" x14ac:dyDescent="0.25">
      <c r="B119" s="25" t="s">
        <v>79</v>
      </c>
      <c r="C119" s="408">
        <v>36.36</v>
      </c>
      <c r="D119" s="409">
        <v>28.56</v>
      </c>
      <c r="E119" s="409">
        <v>3.42</v>
      </c>
      <c r="F119" s="409">
        <v>0</v>
      </c>
      <c r="G119" s="412">
        <v>71.430000000000007</v>
      </c>
      <c r="H119" s="38">
        <v>1986</v>
      </c>
      <c r="J119" s="39"/>
    </row>
    <row r="120" spans="1:13" ht="15" x14ac:dyDescent="0.25">
      <c r="B120" s="25" t="s">
        <v>256</v>
      </c>
      <c r="C120" s="408">
        <v>2.63</v>
      </c>
      <c r="D120" s="409">
        <v>5.32</v>
      </c>
      <c r="E120" s="409">
        <v>0.74</v>
      </c>
      <c r="F120" s="409">
        <v>0</v>
      </c>
      <c r="G120" s="412">
        <v>9.36</v>
      </c>
      <c r="H120" s="38">
        <v>2008</v>
      </c>
      <c r="J120" s="39"/>
    </row>
    <row r="121" spans="1:13" s="34" customFormat="1" ht="15" x14ac:dyDescent="0.25">
      <c r="B121" s="25" t="s">
        <v>80</v>
      </c>
      <c r="C121" s="408">
        <v>11.3</v>
      </c>
      <c r="D121" s="409">
        <v>1.37</v>
      </c>
      <c r="E121" s="409">
        <v>0</v>
      </c>
      <c r="F121" s="409">
        <v>0</v>
      </c>
      <c r="G121" s="412">
        <v>12.67</v>
      </c>
      <c r="H121" s="38">
        <v>1994</v>
      </c>
      <c r="J121" s="39"/>
    </row>
    <row r="122" spans="1:13" s="34" customFormat="1" ht="15" x14ac:dyDescent="0.25">
      <c r="B122" s="25" t="s">
        <v>81</v>
      </c>
      <c r="C122" s="408">
        <v>7.91</v>
      </c>
      <c r="D122" s="409">
        <v>0</v>
      </c>
      <c r="E122" s="409">
        <v>0</v>
      </c>
      <c r="F122" s="409">
        <v>0</v>
      </c>
      <c r="G122" s="412">
        <v>7.91</v>
      </c>
      <c r="H122" s="38">
        <v>1987</v>
      </c>
      <c r="J122" s="39"/>
    </row>
    <row r="123" spans="1:13" ht="15.75" thickBot="1" x14ac:dyDescent="0.3">
      <c r="B123" s="25" t="s">
        <v>82</v>
      </c>
      <c r="C123" s="408">
        <v>101.6</v>
      </c>
      <c r="D123" s="409">
        <v>195.36</v>
      </c>
      <c r="E123" s="409">
        <v>36.06</v>
      </c>
      <c r="F123" s="409">
        <v>17.11</v>
      </c>
      <c r="G123" s="412">
        <v>382.59</v>
      </c>
      <c r="H123" s="28">
        <v>1981</v>
      </c>
      <c r="J123" s="39"/>
    </row>
    <row r="124" spans="1:13" ht="48.75" x14ac:dyDescent="0.25">
      <c r="B124" s="252" t="s">
        <v>355</v>
      </c>
      <c r="C124" s="413">
        <f>SUM(C33:C123)</f>
        <v>4374.5300000000007</v>
      </c>
      <c r="D124" s="414">
        <f>SUM(D33:D123)</f>
        <v>2423.9700000000003</v>
      </c>
      <c r="E124" s="414">
        <f>SUM(E33:E123)</f>
        <v>229.29999999999993</v>
      </c>
      <c r="F124" s="414">
        <f>SUM(F33:F123)</f>
        <v>115.75</v>
      </c>
      <c r="G124" s="414">
        <f>SUM(G33:G123)</f>
        <v>7349.9600000000009</v>
      </c>
      <c r="H124" s="395"/>
      <c r="J124" s="39"/>
    </row>
    <row r="125" spans="1:13" ht="25.5" thickBot="1" x14ac:dyDescent="0.3">
      <c r="B125" s="216" t="s">
        <v>147</v>
      </c>
      <c r="C125" s="415">
        <f>C124+C32</f>
        <v>4529.01</v>
      </c>
      <c r="D125" s="407">
        <f>D124+D32</f>
        <v>2681.7200000000003</v>
      </c>
      <c r="E125" s="407">
        <f>E124+E32</f>
        <v>236.00999999999993</v>
      </c>
      <c r="F125" s="407">
        <f>F124+F32</f>
        <v>116.84</v>
      </c>
      <c r="G125" s="407">
        <f>G124+G32</f>
        <v>7776.0200000000013</v>
      </c>
      <c r="H125" s="396"/>
      <c r="J125" s="39"/>
    </row>
    <row r="126" spans="1:13" ht="15" x14ac:dyDescent="0.25">
      <c r="C126" s="35"/>
      <c r="D126" s="29"/>
      <c r="E126" s="29"/>
      <c r="F126" s="29"/>
      <c r="G126" s="29"/>
      <c r="H126" s="39"/>
      <c r="J126" s="39"/>
    </row>
    <row r="127" spans="1:13" ht="15" x14ac:dyDescent="0.25">
      <c r="A127" s="42"/>
      <c r="C127" s="265"/>
      <c r="D127" s="266"/>
      <c r="E127" s="266"/>
      <c r="F127" s="266"/>
      <c r="G127" s="29"/>
      <c r="H127" s="39"/>
    </row>
    <row r="128" spans="1:13" x14ac:dyDescent="0.2">
      <c r="B128" s="70" t="s">
        <v>657</v>
      </c>
      <c r="H128" s="420"/>
      <c r="I128" s="70"/>
      <c r="J128" s="70"/>
      <c r="K128" s="70"/>
      <c r="L128" s="70"/>
      <c r="M128" s="70"/>
    </row>
    <row r="129" spans="2:13" ht="13.5" x14ac:dyDescent="0.2">
      <c r="B129" s="404" t="s">
        <v>581</v>
      </c>
      <c r="H129" s="70"/>
      <c r="I129" s="70"/>
      <c r="J129" s="70"/>
      <c r="K129" s="70"/>
      <c r="L129" s="70"/>
      <c r="M129" s="70"/>
    </row>
    <row r="130" spans="2:13" x14ac:dyDescent="0.2">
      <c r="B130" s="404" t="s">
        <v>633</v>
      </c>
      <c r="H130" s="70"/>
      <c r="I130" s="70"/>
      <c r="J130" s="70"/>
      <c r="K130" s="70"/>
      <c r="L130" s="70"/>
      <c r="M130" s="70"/>
    </row>
    <row r="131" spans="2:13" x14ac:dyDescent="0.2">
      <c r="B131" s="404" t="s">
        <v>648</v>
      </c>
      <c r="H131" s="70"/>
      <c r="I131" s="70"/>
      <c r="J131" s="70"/>
      <c r="K131" s="70"/>
      <c r="L131" s="70"/>
      <c r="M131" s="70"/>
    </row>
    <row r="132" spans="2:13" x14ac:dyDescent="0.2">
      <c r="B132" s="404" t="s">
        <v>649</v>
      </c>
      <c r="H132" s="70"/>
      <c r="I132" s="70"/>
      <c r="J132" s="70"/>
      <c r="K132" s="70"/>
      <c r="L132" s="70"/>
      <c r="M132" s="70"/>
    </row>
    <row r="133" spans="2:13" x14ac:dyDescent="0.2">
      <c r="B133" s="404" t="s">
        <v>615</v>
      </c>
      <c r="H133" s="70"/>
      <c r="I133" s="70"/>
      <c r="J133" s="70"/>
      <c r="K133" s="70"/>
      <c r="L133" s="70"/>
      <c r="M133" s="70"/>
    </row>
    <row r="134" spans="2:13" x14ac:dyDescent="0.2">
      <c r="B134" s="404" t="s">
        <v>616</v>
      </c>
      <c r="H134" s="70"/>
      <c r="I134" s="70"/>
      <c r="J134" s="70"/>
      <c r="K134" s="70"/>
      <c r="L134" s="70"/>
      <c r="M134" s="70"/>
    </row>
    <row r="135" spans="2:13" x14ac:dyDescent="0.2">
      <c r="B135" s="43" t="s">
        <v>757</v>
      </c>
      <c r="H135" s="70"/>
      <c r="I135" s="70"/>
      <c r="J135" s="70"/>
      <c r="K135" s="70"/>
      <c r="L135" s="70"/>
      <c r="M135" s="70"/>
    </row>
    <row r="137" spans="2:13" x14ac:dyDescent="0.2">
      <c r="B137" s="274" t="s">
        <v>658</v>
      </c>
      <c r="H137" s="420"/>
      <c r="I137" s="70"/>
      <c r="J137" s="70"/>
      <c r="K137" s="70"/>
      <c r="L137" s="70"/>
      <c r="M137" s="70"/>
    </row>
    <row r="138" spans="2:13" ht="13.5" x14ac:dyDescent="0.2">
      <c r="B138" s="421" t="s">
        <v>582</v>
      </c>
      <c r="H138" s="70"/>
      <c r="I138" s="70"/>
      <c r="J138" s="70"/>
      <c r="K138" s="70"/>
      <c r="L138" s="70"/>
      <c r="M138" s="70"/>
    </row>
    <row r="139" spans="2:13" x14ac:dyDescent="0.2">
      <c r="B139" s="421" t="s">
        <v>634</v>
      </c>
      <c r="H139" s="70"/>
      <c r="I139" s="70"/>
      <c r="J139" s="70"/>
      <c r="K139" s="70"/>
      <c r="L139" s="70"/>
      <c r="M139" s="70"/>
    </row>
    <row r="140" spans="2:13" x14ac:dyDescent="0.2">
      <c r="B140" s="421" t="s">
        <v>650</v>
      </c>
      <c r="H140" s="70"/>
      <c r="I140" s="70"/>
      <c r="J140" s="70"/>
      <c r="K140" s="70"/>
      <c r="L140" s="70"/>
      <c r="M140" s="70"/>
    </row>
    <row r="141" spans="2:13" x14ac:dyDescent="0.2">
      <c r="B141" s="421" t="s">
        <v>651</v>
      </c>
      <c r="H141" s="70"/>
      <c r="I141" s="70"/>
      <c r="J141" s="70"/>
      <c r="K141" s="70"/>
      <c r="L141" s="70"/>
      <c r="M141" s="70"/>
    </row>
    <row r="142" spans="2:13" x14ac:dyDescent="0.2">
      <c r="B142" s="421" t="s">
        <v>617</v>
      </c>
      <c r="H142" s="70"/>
      <c r="I142" s="70"/>
      <c r="J142" s="70"/>
      <c r="K142" s="70"/>
      <c r="L142" s="70"/>
      <c r="M142" s="70"/>
    </row>
    <row r="143" spans="2:13" x14ac:dyDescent="0.2">
      <c r="B143" s="421" t="s">
        <v>618</v>
      </c>
      <c r="H143" s="70"/>
      <c r="I143" s="70"/>
      <c r="J143" s="70"/>
      <c r="K143" s="70"/>
      <c r="L143" s="70"/>
      <c r="M143" s="70"/>
    </row>
    <row r="144" spans="2:13" x14ac:dyDescent="0.2">
      <c r="B144" s="521" t="s">
        <v>758</v>
      </c>
      <c r="H144" s="70"/>
      <c r="I144" s="70"/>
      <c r="J144" s="70"/>
      <c r="K144" s="70"/>
      <c r="L144" s="70"/>
      <c r="M144" s="70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23"/>
  <sheetViews>
    <sheetView zoomScale="99" zoomScaleNormal="99" workbookViewId="0">
      <selection sqref="A1:H1"/>
    </sheetView>
  </sheetViews>
  <sheetFormatPr baseColWidth="10" defaultColWidth="11.42578125" defaultRowHeight="12" x14ac:dyDescent="0.2"/>
  <cols>
    <col min="1" max="1" width="25.85546875" style="43" customWidth="1"/>
    <col min="2" max="3" width="8.5703125" style="43" customWidth="1"/>
    <col min="4" max="4" width="9" style="43" customWidth="1"/>
    <col min="5" max="5" width="9.7109375" style="43" customWidth="1"/>
    <col min="6" max="6" width="9.28515625" style="43" customWidth="1"/>
    <col min="7" max="8" width="9.140625" style="43" customWidth="1"/>
    <col min="9" max="9" width="9" style="43" customWidth="1"/>
    <col min="10" max="10" width="11" style="43" customWidth="1"/>
    <col min="11" max="11" width="11.28515625" style="43" customWidth="1"/>
    <col min="12" max="16384" width="11.42578125" style="43"/>
  </cols>
  <sheetData>
    <row r="1" spans="1:18" ht="85.5" customHeight="1" thickBot="1" x14ac:dyDescent="0.25">
      <c r="A1" s="573" t="s">
        <v>407</v>
      </c>
      <c r="B1" s="573"/>
      <c r="C1" s="573"/>
      <c r="D1" s="573"/>
      <c r="E1" s="573"/>
      <c r="F1" s="573"/>
      <c r="G1" s="573"/>
      <c r="H1" s="573"/>
    </row>
    <row r="2" spans="1:18" ht="26.25" customHeight="1" x14ac:dyDescent="0.2">
      <c r="A2" s="567" t="s">
        <v>146</v>
      </c>
      <c r="B2" s="568"/>
      <c r="C2" s="568"/>
      <c r="D2" s="568"/>
      <c r="E2" s="568"/>
      <c r="F2" s="569"/>
      <c r="G2" s="570" t="s">
        <v>748</v>
      </c>
      <c r="H2" s="571"/>
      <c r="I2" s="571"/>
      <c r="J2" s="571"/>
      <c r="K2" s="572"/>
    </row>
    <row r="3" spans="1:18" ht="36" x14ac:dyDescent="0.25">
      <c r="A3" s="214" t="s">
        <v>102</v>
      </c>
      <c r="B3" s="209" t="s">
        <v>138</v>
      </c>
      <c r="C3" s="209" t="s">
        <v>139</v>
      </c>
      <c r="D3" s="209" t="s">
        <v>145</v>
      </c>
      <c r="E3" s="209" t="s">
        <v>140</v>
      </c>
      <c r="F3" s="418" t="s">
        <v>574</v>
      </c>
      <c r="G3" s="209" t="s">
        <v>138</v>
      </c>
      <c r="H3" s="209" t="s">
        <v>139</v>
      </c>
      <c r="I3" s="209" t="s">
        <v>145</v>
      </c>
      <c r="J3" s="209" t="s">
        <v>140</v>
      </c>
      <c r="K3" s="210" t="s">
        <v>575</v>
      </c>
      <c r="M3" s="44"/>
      <c r="N3" s="45"/>
      <c r="O3" s="45"/>
      <c r="P3" s="45"/>
      <c r="Q3" s="44"/>
      <c r="R3" s="44"/>
    </row>
    <row r="4" spans="1:18" ht="27.75" thickBot="1" x14ac:dyDescent="0.25">
      <c r="A4" s="211"/>
      <c r="B4" s="205" t="s">
        <v>345</v>
      </c>
      <c r="C4" s="212" t="s">
        <v>346</v>
      </c>
      <c r="D4" s="212" t="s">
        <v>143</v>
      </c>
      <c r="E4" s="212" t="s">
        <v>345</v>
      </c>
      <c r="F4" s="212" t="s">
        <v>345</v>
      </c>
      <c r="G4" s="212" t="s">
        <v>345</v>
      </c>
      <c r="H4" s="212" t="s">
        <v>346</v>
      </c>
      <c r="I4" s="212" t="s">
        <v>143</v>
      </c>
      <c r="J4" s="212" t="s">
        <v>345</v>
      </c>
      <c r="K4" s="213" t="s">
        <v>345</v>
      </c>
      <c r="M4" s="47"/>
      <c r="N4" s="47"/>
      <c r="O4" s="47"/>
      <c r="P4" s="47"/>
      <c r="Q4" s="47"/>
      <c r="R4" s="47"/>
    </row>
    <row r="5" spans="1:18" ht="12.75" x14ac:dyDescent="0.2">
      <c r="A5" s="49" t="s">
        <v>476</v>
      </c>
      <c r="B5" s="26">
        <v>0</v>
      </c>
      <c r="C5" s="27">
        <v>50.36</v>
      </c>
      <c r="D5" s="27">
        <v>0</v>
      </c>
      <c r="E5" s="27">
        <v>0.69</v>
      </c>
      <c r="F5" s="412">
        <v>51.05</v>
      </c>
      <c r="G5" s="27">
        <v>0</v>
      </c>
      <c r="H5" s="27">
        <v>35.15</v>
      </c>
      <c r="I5" s="27">
        <v>0</v>
      </c>
      <c r="J5" s="27">
        <v>0.43</v>
      </c>
      <c r="K5" s="289">
        <v>35.58</v>
      </c>
      <c r="L5" s="48"/>
      <c r="M5" s="312"/>
      <c r="N5" s="35"/>
      <c r="O5" s="35"/>
      <c r="P5" s="35"/>
      <c r="Q5" s="35"/>
      <c r="R5" s="16"/>
    </row>
    <row r="6" spans="1:18" ht="12.75" x14ac:dyDescent="0.2">
      <c r="A6" s="49" t="s">
        <v>25</v>
      </c>
      <c r="B6" s="26">
        <v>2.46</v>
      </c>
      <c r="C6" s="27">
        <v>9.69</v>
      </c>
      <c r="D6" s="27">
        <v>1.49</v>
      </c>
      <c r="E6" s="27">
        <v>0</v>
      </c>
      <c r="F6" s="412">
        <v>14.99</v>
      </c>
      <c r="G6" s="26">
        <v>0.33</v>
      </c>
      <c r="H6" s="27">
        <v>2.25</v>
      </c>
      <c r="I6" s="27">
        <v>0.3</v>
      </c>
      <c r="J6" s="27">
        <v>0</v>
      </c>
      <c r="K6" s="289">
        <v>3.15</v>
      </c>
      <c r="L6" s="48"/>
      <c r="M6" s="312"/>
      <c r="N6" s="35"/>
      <c r="O6" s="35"/>
      <c r="P6" s="35"/>
      <c r="Q6" s="35"/>
      <c r="R6" s="16"/>
    </row>
    <row r="7" spans="1:18" ht="12.75" x14ac:dyDescent="0.2">
      <c r="A7" s="49" t="s">
        <v>26</v>
      </c>
      <c r="B7" s="26">
        <v>53.7</v>
      </c>
      <c r="C7" s="27">
        <v>10.5</v>
      </c>
      <c r="D7" s="27">
        <v>0</v>
      </c>
      <c r="E7" s="27">
        <v>0</v>
      </c>
      <c r="F7" s="412">
        <v>64.2</v>
      </c>
      <c r="G7" s="26">
        <v>8.74</v>
      </c>
      <c r="H7" s="27">
        <v>3.99</v>
      </c>
      <c r="I7" s="27">
        <v>0</v>
      </c>
      <c r="J7" s="27">
        <v>0</v>
      </c>
      <c r="K7" s="289">
        <v>12.73</v>
      </c>
      <c r="L7" s="48"/>
      <c r="M7" s="312"/>
      <c r="N7" s="35"/>
      <c r="O7" s="35"/>
      <c r="P7" s="35"/>
      <c r="Q7" s="35"/>
      <c r="R7" s="16"/>
    </row>
    <row r="8" spans="1:18" ht="12.75" x14ac:dyDescent="0.2">
      <c r="A8" s="49" t="s">
        <v>253</v>
      </c>
      <c r="B8" s="26">
        <v>0.4</v>
      </c>
      <c r="C8" s="27">
        <v>1.4</v>
      </c>
      <c r="D8" s="27">
        <v>0</v>
      </c>
      <c r="E8" s="27">
        <v>0</v>
      </c>
      <c r="F8" s="412">
        <v>1.8</v>
      </c>
      <c r="G8" s="26">
        <v>0</v>
      </c>
      <c r="H8" s="27">
        <v>0</v>
      </c>
      <c r="I8" s="27">
        <v>0</v>
      </c>
      <c r="J8" s="27">
        <v>0</v>
      </c>
      <c r="K8" s="289">
        <v>0</v>
      </c>
      <c r="L8" s="48"/>
      <c r="M8" s="312"/>
      <c r="N8" s="35"/>
      <c r="O8" s="35"/>
      <c r="P8" s="35"/>
      <c r="Q8" s="35"/>
      <c r="R8" s="16"/>
    </row>
    <row r="9" spans="1:18" ht="12.75" x14ac:dyDescent="0.2">
      <c r="A9" s="49" t="s">
        <v>27</v>
      </c>
      <c r="B9" s="26">
        <v>106.59</v>
      </c>
      <c r="C9" s="27">
        <v>3.08</v>
      </c>
      <c r="D9" s="27">
        <v>0</v>
      </c>
      <c r="E9" s="27">
        <v>0</v>
      </c>
      <c r="F9" s="412">
        <v>109.67</v>
      </c>
      <c r="G9" s="26">
        <v>34.99</v>
      </c>
      <c r="H9" s="27">
        <v>1.1200000000000001</v>
      </c>
      <c r="I9" s="27">
        <v>0</v>
      </c>
      <c r="J9" s="27">
        <v>0</v>
      </c>
      <c r="K9" s="289">
        <v>36.11</v>
      </c>
      <c r="L9" s="48"/>
      <c r="M9" s="312"/>
      <c r="N9" s="35"/>
      <c r="O9" s="35"/>
      <c r="P9" s="35"/>
      <c r="Q9" s="35"/>
      <c r="R9" s="16"/>
    </row>
    <row r="10" spans="1:18" ht="13.5" x14ac:dyDescent="0.2">
      <c r="A10" s="49" t="s">
        <v>466</v>
      </c>
      <c r="B10" s="26">
        <v>8.01</v>
      </c>
      <c r="C10" s="27">
        <v>1.77</v>
      </c>
      <c r="D10" s="27">
        <v>0.91</v>
      </c>
      <c r="E10" s="27">
        <v>0</v>
      </c>
      <c r="F10" s="412">
        <v>11.51</v>
      </c>
      <c r="G10" s="26">
        <v>8.01</v>
      </c>
      <c r="H10" s="27">
        <v>1.77</v>
      </c>
      <c r="I10" s="27">
        <v>0.91</v>
      </c>
      <c r="J10" s="27">
        <v>0</v>
      </c>
      <c r="K10" s="289">
        <v>11.51</v>
      </c>
      <c r="L10" s="48"/>
      <c r="M10" s="312"/>
      <c r="N10" s="35"/>
      <c r="O10" s="35"/>
      <c r="P10" s="35"/>
      <c r="Q10" s="35"/>
      <c r="R10" s="16"/>
    </row>
    <row r="11" spans="1:18" ht="12.75" x14ac:dyDescent="0.2">
      <c r="A11" s="49" t="s">
        <v>28</v>
      </c>
      <c r="B11" s="26">
        <v>0.88</v>
      </c>
      <c r="C11" s="27">
        <v>0</v>
      </c>
      <c r="D11" s="27">
        <v>0.01</v>
      </c>
      <c r="E11" s="27">
        <v>0</v>
      </c>
      <c r="F11" s="412">
        <v>0.89</v>
      </c>
      <c r="G11" s="26">
        <v>7.0000000000000007E-2</v>
      </c>
      <c r="H11" s="27">
        <v>0</v>
      </c>
      <c r="I11" s="27">
        <v>0</v>
      </c>
      <c r="J11" s="27">
        <v>0</v>
      </c>
      <c r="K11" s="289">
        <v>0.08</v>
      </c>
      <c r="L11" s="48"/>
      <c r="M11" s="312"/>
      <c r="N11" s="35"/>
      <c r="O11" s="35"/>
      <c r="P11" s="35"/>
      <c r="Q11" s="35"/>
      <c r="R11" s="16"/>
    </row>
    <row r="12" spans="1:18" ht="12.75" x14ac:dyDescent="0.2">
      <c r="A12" s="49" t="s">
        <v>29</v>
      </c>
      <c r="B12" s="26">
        <v>62.56</v>
      </c>
      <c r="C12" s="27">
        <v>4.5199999999999996</v>
      </c>
      <c r="D12" s="27">
        <v>1.45</v>
      </c>
      <c r="E12" s="27">
        <v>0</v>
      </c>
      <c r="F12" s="412">
        <v>69.84</v>
      </c>
      <c r="G12" s="26">
        <v>2.76</v>
      </c>
      <c r="H12" s="27">
        <v>0.43</v>
      </c>
      <c r="I12" s="27">
        <v>0.12</v>
      </c>
      <c r="J12" s="27">
        <v>0</v>
      </c>
      <c r="K12" s="289">
        <v>3.42</v>
      </c>
      <c r="L12" s="48"/>
      <c r="M12" s="312"/>
      <c r="N12" s="35"/>
      <c r="O12" s="35"/>
      <c r="P12" s="35"/>
      <c r="Q12" s="35"/>
      <c r="R12" s="16"/>
    </row>
    <row r="13" spans="1:18" ht="12.75" x14ac:dyDescent="0.2">
      <c r="A13" s="49" t="s">
        <v>362</v>
      </c>
      <c r="B13" s="26">
        <v>1.01</v>
      </c>
      <c r="C13" s="27">
        <v>0.81</v>
      </c>
      <c r="D13" s="27">
        <v>0.1</v>
      </c>
      <c r="E13" s="27">
        <v>0</v>
      </c>
      <c r="F13" s="412">
        <v>2</v>
      </c>
      <c r="G13" s="26">
        <v>0.27</v>
      </c>
      <c r="H13" s="27">
        <v>0.45</v>
      </c>
      <c r="I13" s="27">
        <v>0.05</v>
      </c>
      <c r="J13" s="27">
        <v>0</v>
      </c>
      <c r="K13" s="289">
        <v>0.83</v>
      </c>
      <c r="L13" s="48"/>
      <c r="M13" s="312"/>
      <c r="N13" s="35"/>
      <c r="O13" s="35"/>
      <c r="P13" s="35"/>
      <c r="Q13" s="35"/>
      <c r="R13" s="16"/>
    </row>
    <row r="14" spans="1:18" ht="12.75" x14ac:dyDescent="0.2">
      <c r="A14" s="49" t="s">
        <v>278</v>
      </c>
      <c r="B14" s="26">
        <v>2.6</v>
      </c>
      <c r="C14" s="27">
        <v>0.2</v>
      </c>
      <c r="D14" s="27">
        <v>0</v>
      </c>
      <c r="E14" s="27">
        <v>0</v>
      </c>
      <c r="F14" s="412">
        <v>2.8</v>
      </c>
      <c r="G14" s="26">
        <v>0.51</v>
      </c>
      <c r="H14" s="27">
        <v>0.01</v>
      </c>
      <c r="I14" s="27">
        <v>0</v>
      </c>
      <c r="J14" s="27">
        <v>0</v>
      </c>
      <c r="K14" s="289">
        <v>0.52</v>
      </c>
      <c r="L14" s="48"/>
      <c r="M14" s="312"/>
      <c r="N14" s="35"/>
      <c r="O14" s="35"/>
      <c r="P14" s="35"/>
      <c r="Q14" s="35"/>
      <c r="R14" s="16"/>
    </row>
    <row r="15" spans="1:18" ht="12.75" x14ac:dyDescent="0.2">
      <c r="A15" s="49" t="s">
        <v>30</v>
      </c>
      <c r="B15" s="26">
        <v>150.91999999999999</v>
      </c>
      <c r="C15" s="27">
        <v>1.68</v>
      </c>
      <c r="D15" s="27">
        <v>2.64</v>
      </c>
      <c r="E15" s="27">
        <v>0</v>
      </c>
      <c r="F15" s="412">
        <v>157.62</v>
      </c>
      <c r="G15" s="26">
        <v>8.19</v>
      </c>
      <c r="H15" s="27">
        <v>0</v>
      </c>
      <c r="I15" s="27">
        <v>0</v>
      </c>
      <c r="J15" s="27">
        <v>0</v>
      </c>
      <c r="K15" s="289">
        <v>8.19</v>
      </c>
      <c r="L15" s="48"/>
      <c r="M15" s="312"/>
      <c r="N15" s="35"/>
      <c r="O15" s="35"/>
      <c r="P15" s="35"/>
      <c r="Q15" s="35"/>
      <c r="R15" s="16"/>
    </row>
    <row r="16" spans="1:18" ht="13.5" x14ac:dyDescent="0.2">
      <c r="A16" s="49" t="s">
        <v>594</v>
      </c>
      <c r="B16" s="26">
        <v>3.61</v>
      </c>
      <c r="C16" s="27">
        <v>6.35</v>
      </c>
      <c r="D16" s="27">
        <v>0.78</v>
      </c>
      <c r="E16" s="27">
        <v>0</v>
      </c>
      <c r="F16" s="412">
        <v>11.43</v>
      </c>
      <c r="G16" s="26">
        <v>3.61</v>
      </c>
      <c r="H16" s="27">
        <v>6.35</v>
      </c>
      <c r="I16" s="27">
        <v>0.78</v>
      </c>
      <c r="J16" s="27">
        <v>0</v>
      </c>
      <c r="K16" s="289">
        <v>11.43</v>
      </c>
      <c r="L16" s="48"/>
      <c r="M16" s="312"/>
      <c r="N16" s="35"/>
      <c r="O16" s="35"/>
      <c r="P16" s="35"/>
      <c r="Q16" s="35"/>
      <c r="R16" s="16"/>
    </row>
    <row r="17" spans="1:18" ht="12.75" x14ac:dyDescent="0.2">
      <c r="A17" s="49" t="s">
        <v>541</v>
      </c>
      <c r="B17" s="26">
        <v>0.42</v>
      </c>
      <c r="C17" s="27">
        <v>17.95</v>
      </c>
      <c r="D17" s="27">
        <v>0.23</v>
      </c>
      <c r="E17" s="27">
        <v>0</v>
      </c>
      <c r="F17" s="412">
        <v>18.8</v>
      </c>
      <c r="G17" s="26">
        <v>0.42</v>
      </c>
      <c r="H17" s="27">
        <v>17.940000000000001</v>
      </c>
      <c r="I17" s="27">
        <v>0.23</v>
      </c>
      <c r="J17" s="27">
        <v>0</v>
      </c>
      <c r="K17" s="289">
        <v>18.8</v>
      </c>
      <c r="L17" s="48"/>
      <c r="M17" s="312"/>
      <c r="N17" s="35"/>
      <c r="O17" s="35"/>
      <c r="P17" s="35"/>
      <c r="Q17" s="35"/>
      <c r="R17" s="16"/>
    </row>
    <row r="18" spans="1:18" ht="12.75" x14ac:dyDescent="0.2">
      <c r="A18" s="49" t="s">
        <v>279</v>
      </c>
      <c r="B18" s="26">
        <v>49.05</v>
      </c>
      <c r="C18" s="27">
        <v>4.68</v>
      </c>
      <c r="D18" s="27">
        <v>1.36</v>
      </c>
      <c r="E18" s="27">
        <v>0</v>
      </c>
      <c r="F18" s="412">
        <v>56.32</v>
      </c>
      <c r="G18" s="26">
        <v>24.5</v>
      </c>
      <c r="H18" s="27">
        <v>2.42</v>
      </c>
      <c r="I18" s="27">
        <v>0.72</v>
      </c>
      <c r="J18" s="27">
        <v>0</v>
      </c>
      <c r="K18" s="289">
        <v>28.29</v>
      </c>
      <c r="L18" s="48"/>
      <c r="M18" s="312"/>
      <c r="N18" s="35"/>
      <c r="O18" s="35"/>
      <c r="P18" s="35"/>
      <c r="Q18" s="35"/>
      <c r="R18" s="16"/>
    </row>
    <row r="19" spans="1:18" ht="12.75" x14ac:dyDescent="0.2">
      <c r="A19" s="49" t="s">
        <v>31</v>
      </c>
      <c r="B19" s="50">
        <v>546.53</v>
      </c>
      <c r="C19" s="51">
        <v>153.06</v>
      </c>
      <c r="D19" s="51">
        <v>15.87</v>
      </c>
      <c r="E19" s="51">
        <v>0</v>
      </c>
      <c r="F19" s="412">
        <v>729.74</v>
      </c>
      <c r="G19" s="50">
        <v>57.99</v>
      </c>
      <c r="H19" s="51">
        <v>4.42</v>
      </c>
      <c r="I19" s="51">
        <v>1.06</v>
      </c>
      <c r="J19" s="51">
        <v>0</v>
      </c>
      <c r="K19" s="289">
        <v>64.42</v>
      </c>
      <c r="L19" s="48"/>
      <c r="M19" s="312"/>
      <c r="N19" s="35"/>
      <c r="O19" s="35"/>
      <c r="P19" s="35"/>
      <c r="Q19" s="35"/>
      <c r="R19" s="16"/>
    </row>
    <row r="20" spans="1:18" ht="12.75" x14ac:dyDescent="0.2">
      <c r="A20" s="49" t="s">
        <v>32</v>
      </c>
      <c r="B20" s="26">
        <v>141.31</v>
      </c>
      <c r="C20" s="27">
        <v>44.11</v>
      </c>
      <c r="D20" s="27">
        <v>5.07</v>
      </c>
      <c r="E20" s="27">
        <v>0</v>
      </c>
      <c r="F20" s="412">
        <v>195.06</v>
      </c>
      <c r="G20" s="26">
        <v>22.12</v>
      </c>
      <c r="H20" s="27">
        <v>2.31</v>
      </c>
      <c r="I20" s="27">
        <v>0.54</v>
      </c>
      <c r="J20" s="27">
        <v>0</v>
      </c>
      <c r="K20" s="289">
        <v>25.46</v>
      </c>
      <c r="L20" s="48"/>
      <c r="M20" s="312"/>
      <c r="N20" s="35"/>
      <c r="O20" s="35"/>
      <c r="P20" s="35"/>
      <c r="Q20" s="35"/>
      <c r="R20" s="16"/>
    </row>
    <row r="21" spans="1:18" ht="12.75" x14ac:dyDescent="0.2">
      <c r="A21" s="49" t="s">
        <v>33</v>
      </c>
      <c r="B21" s="26">
        <v>12.37</v>
      </c>
      <c r="C21" s="27">
        <v>5.51</v>
      </c>
      <c r="D21" s="27">
        <v>0.65</v>
      </c>
      <c r="E21" s="27">
        <v>0</v>
      </c>
      <c r="F21" s="412">
        <v>19.11</v>
      </c>
      <c r="G21" s="26">
        <v>0.52</v>
      </c>
      <c r="H21" s="27">
        <v>0.51</v>
      </c>
      <c r="I21" s="27">
        <v>7.0000000000000007E-2</v>
      </c>
      <c r="J21" s="27">
        <v>0</v>
      </c>
      <c r="K21" s="289">
        <v>1.1599999999999999</v>
      </c>
      <c r="L21" s="48"/>
      <c r="M21" s="312"/>
      <c r="N21" s="35"/>
      <c r="O21" s="35"/>
      <c r="P21" s="35"/>
      <c r="Q21" s="35"/>
      <c r="R21" s="16"/>
    </row>
    <row r="22" spans="1:18" ht="12.75" x14ac:dyDescent="0.2">
      <c r="A22" s="49" t="s">
        <v>34</v>
      </c>
      <c r="B22" s="26">
        <v>0.38</v>
      </c>
      <c r="C22" s="27">
        <v>0</v>
      </c>
      <c r="D22" s="27">
        <v>0</v>
      </c>
      <c r="E22" s="27">
        <v>0</v>
      </c>
      <c r="F22" s="412">
        <v>0.38</v>
      </c>
      <c r="G22" s="26">
        <v>0.03</v>
      </c>
      <c r="H22" s="27">
        <v>0</v>
      </c>
      <c r="I22" s="27">
        <v>0</v>
      </c>
      <c r="J22" s="27">
        <v>0</v>
      </c>
      <c r="K22" s="289">
        <v>0.03</v>
      </c>
      <c r="L22" s="48"/>
      <c r="M22" s="312"/>
      <c r="N22" s="35"/>
      <c r="O22" s="35"/>
      <c r="P22" s="35"/>
      <c r="Q22" s="35"/>
      <c r="R22" s="16"/>
    </row>
    <row r="23" spans="1:18" ht="13.5" x14ac:dyDescent="0.2">
      <c r="A23" s="49" t="s">
        <v>479</v>
      </c>
      <c r="B23" s="26">
        <v>8.07</v>
      </c>
      <c r="C23" s="27">
        <v>2.64</v>
      </c>
      <c r="D23" s="27">
        <v>0.45</v>
      </c>
      <c r="E23" s="27">
        <v>0</v>
      </c>
      <c r="F23" s="412">
        <v>11.56</v>
      </c>
      <c r="G23" s="26">
        <v>8.07</v>
      </c>
      <c r="H23" s="27">
        <v>2.64</v>
      </c>
      <c r="I23" s="27">
        <v>0.45</v>
      </c>
      <c r="J23" s="27">
        <v>0</v>
      </c>
      <c r="K23" s="289">
        <v>11.56</v>
      </c>
      <c r="L23" s="48"/>
      <c r="M23" s="312"/>
      <c r="N23" s="35"/>
      <c r="O23" s="35"/>
      <c r="P23" s="35"/>
      <c r="Q23" s="35"/>
      <c r="R23" s="16"/>
    </row>
    <row r="24" spans="1:18" ht="12.75" x14ac:dyDescent="0.2">
      <c r="A24" s="49" t="s">
        <v>327</v>
      </c>
      <c r="B24" s="26">
        <v>0.1</v>
      </c>
      <c r="C24" s="27">
        <v>0</v>
      </c>
      <c r="D24" s="27">
        <v>0</v>
      </c>
      <c r="E24" s="27">
        <v>0</v>
      </c>
      <c r="F24" s="412">
        <v>0.11</v>
      </c>
      <c r="G24" s="26">
        <v>0.04</v>
      </c>
      <c r="H24" s="27">
        <v>0</v>
      </c>
      <c r="I24" s="27">
        <v>0</v>
      </c>
      <c r="J24" s="27">
        <v>0</v>
      </c>
      <c r="K24" s="289">
        <v>0.04</v>
      </c>
      <c r="L24" s="48"/>
      <c r="M24" s="312"/>
      <c r="N24" s="35"/>
      <c r="O24" s="35"/>
      <c r="P24" s="35"/>
      <c r="Q24" s="35"/>
      <c r="R24" s="16"/>
    </row>
    <row r="25" spans="1:18" ht="12.75" x14ac:dyDescent="0.2">
      <c r="A25" s="49" t="s">
        <v>35</v>
      </c>
      <c r="B25" s="26">
        <v>42.17</v>
      </c>
      <c r="C25" s="27">
        <v>17.21</v>
      </c>
      <c r="D25" s="27">
        <v>1.87</v>
      </c>
      <c r="E25" s="27">
        <v>0</v>
      </c>
      <c r="F25" s="412">
        <v>62.93</v>
      </c>
      <c r="G25" s="26">
        <v>3.93</v>
      </c>
      <c r="H25" s="27">
        <v>9.6999999999999993</v>
      </c>
      <c r="I25" s="27">
        <v>1.1299999999999999</v>
      </c>
      <c r="J25" s="27">
        <v>0</v>
      </c>
      <c r="K25" s="289">
        <v>15.77</v>
      </c>
      <c r="L25" s="48"/>
      <c r="M25" s="312"/>
      <c r="N25" s="35"/>
      <c r="O25" s="35"/>
      <c r="P25" s="35"/>
      <c r="Q25" s="35"/>
      <c r="R25" s="16"/>
    </row>
    <row r="26" spans="1:18" ht="12.75" x14ac:dyDescent="0.2">
      <c r="A26" s="268" t="s">
        <v>316</v>
      </c>
      <c r="B26" s="26">
        <v>0.69</v>
      </c>
      <c r="C26" s="27">
        <v>0</v>
      </c>
      <c r="D26" s="27">
        <v>0</v>
      </c>
      <c r="E26" s="27">
        <v>0</v>
      </c>
      <c r="F26" s="412">
        <v>0.69</v>
      </c>
      <c r="G26" s="26">
        <v>0.08</v>
      </c>
      <c r="H26" s="27">
        <v>0</v>
      </c>
      <c r="I26" s="27">
        <v>0</v>
      </c>
      <c r="J26" s="27">
        <v>0</v>
      </c>
      <c r="K26" s="289">
        <v>0.08</v>
      </c>
      <c r="L26" s="48"/>
      <c r="M26" s="312"/>
      <c r="N26" s="35"/>
      <c r="O26" s="35"/>
      <c r="P26" s="35"/>
      <c r="Q26" s="35"/>
      <c r="R26" s="16"/>
    </row>
    <row r="27" spans="1:18" ht="12.75" x14ac:dyDescent="0.2">
      <c r="A27" s="49" t="s">
        <v>36</v>
      </c>
      <c r="B27" s="26">
        <v>2.93</v>
      </c>
      <c r="C27" s="27">
        <v>0.92</v>
      </c>
      <c r="D27" s="27">
        <v>0.18</v>
      </c>
      <c r="E27" s="27">
        <v>0</v>
      </c>
      <c r="F27" s="412">
        <v>4.21</v>
      </c>
      <c r="G27" s="26">
        <v>0</v>
      </c>
      <c r="H27" s="27">
        <v>0</v>
      </c>
      <c r="I27" s="27">
        <v>0</v>
      </c>
      <c r="J27" s="27">
        <v>0</v>
      </c>
      <c r="K27" s="289">
        <v>0</v>
      </c>
      <c r="L27" s="48"/>
      <c r="M27" s="312"/>
      <c r="N27" s="35"/>
      <c r="O27" s="35"/>
      <c r="P27" s="35"/>
      <c r="Q27" s="35"/>
      <c r="R27" s="16"/>
    </row>
    <row r="28" spans="1:18" ht="12.75" x14ac:dyDescent="0.2">
      <c r="A28" s="49" t="s">
        <v>293</v>
      </c>
      <c r="B28" s="26">
        <v>11.39</v>
      </c>
      <c r="C28" s="27">
        <v>14.6</v>
      </c>
      <c r="D28" s="27">
        <v>1.84</v>
      </c>
      <c r="E28" s="27">
        <v>0</v>
      </c>
      <c r="F28" s="412">
        <v>29.48</v>
      </c>
      <c r="G28" s="26">
        <v>5.52</v>
      </c>
      <c r="H28" s="27">
        <v>12.35</v>
      </c>
      <c r="I28" s="27">
        <v>1.3</v>
      </c>
      <c r="J28" s="27">
        <v>0</v>
      </c>
      <c r="K28" s="289">
        <v>20.329999999999998</v>
      </c>
      <c r="L28" s="48"/>
      <c r="M28" s="312"/>
      <c r="N28" s="35"/>
      <c r="O28" s="35"/>
      <c r="P28" s="35"/>
      <c r="Q28" s="35"/>
      <c r="R28" s="16"/>
    </row>
    <row r="29" spans="1:18" ht="12.75" x14ac:dyDescent="0.2">
      <c r="A29" s="49" t="s">
        <v>37</v>
      </c>
      <c r="B29" s="26">
        <v>14.87</v>
      </c>
      <c r="C29" s="27">
        <v>39.99</v>
      </c>
      <c r="D29" s="27">
        <v>9.74</v>
      </c>
      <c r="E29" s="27">
        <v>0</v>
      </c>
      <c r="F29" s="412">
        <v>73.37</v>
      </c>
      <c r="G29" s="26">
        <v>1.01</v>
      </c>
      <c r="H29" s="27">
        <v>7.08</v>
      </c>
      <c r="I29" s="27">
        <v>1.6</v>
      </c>
      <c r="J29" s="27">
        <v>0</v>
      </c>
      <c r="K29" s="289">
        <v>11.13</v>
      </c>
      <c r="L29" s="48"/>
      <c r="M29" s="312"/>
      <c r="N29" s="35"/>
      <c r="O29" s="35"/>
      <c r="P29" s="35"/>
      <c r="Q29" s="35"/>
      <c r="R29" s="16"/>
    </row>
    <row r="30" spans="1:18" ht="12.75" x14ac:dyDescent="0.2">
      <c r="A30" s="49" t="s">
        <v>107</v>
      </c>
      <c r="B30" s="26">
        <v>31.36</v>
      </c>
      <c r="C30" s="27">
        <v>0</v>
      </c>
      <c r="D30" s="27">
        <v>0</v>
      </c>
      <c r="E30" s="27">
        <v>0</v>
      </c>
      <c r="F30" s="412">
        <v>31.36</v>
      </c>
      <c r="G30" s="26">
        <v>17.489999999999998</v>
      </c>
      <c r="H30" s="27">
        <v>0</v>
      </c>
      <c r="I30" s="27">
        <v>0</v>
      </c>
      <c r="J30" s="27">
        <v>0</v>
      </c>
      <c r="K30" s="289">
        <v>17.489999999999998</v>
      </c>
      <c r="L30" s="48"/>
      <c r="M30" s="312"/>
      <c r="N30" s="35"/>
      <c r="O30" s="35"/>
      <c r="P30" s="35"/>
      <c r="Q30" s="35"/>
      <c r="R30" s="16"/>
    </row>
    <row r="31" spans="1:18" ht="12.75" x14ac:dyDescent="0.2">
      <c r="A31" s="49" t="s">
        <v>38</v>
      </c>
      <c r="B31" s="26">
        <v>150.9</v>
      </c>
      <c r="C31" s="27">
        <v>0</v>
      </c>
      <c r="D31" s="27">
        <v>0</v>
      </c>
      <c r="E31" s="27">
        <v>0</v>
      </c>
      <c r="F31" s="412">
        <v>150.9</v>
      </c>
      <c r="G31" s="26">
        <v>22.85</v>
      </c>
      <c r="H31" s="27">
        <v>0</v>
      </c>
      <c r="I31" s="27">
        <v>0</v>
      </c>
      <c r="J31" s="27">
        <v>0</v>
      </c>
      <c r="K31" s="289">
        <v>22.85</v>
      </c>
      <c r="L31" s="48"/>
      <c r="M31" s="312"/>
      <c r="N31" s="35"/>
      <c r="O31" s="35"/>
      <c r="P31" s="35"/>
      <c r="Q31" s="35"/>
      <c r="R31" s="16"/>
    </row>
    <row r="32" spans="1:18" ht="12.75" x14ac:dyDescent="0.2">
      <c r="A32" s="49" t="s">
        <v>108</v>
      </c>
      <c r="B32" s="26">
        <v>24.96</v>
      </c>
      <c r="C32" s="27">
        <v>17.78</v>
      </c>
      <c r="D32" s="27">
        <v>2.1800000000000002</v>
      </c>
      <c r="E32" s="27">
        <v>0</v>
      </c>
      <c r="F32" s="412">
        <v>46.9</v>
      </c>
      <c r="G32" s="26">
        <v>8.36</v>
      </c>
      <c r="H32" s="27">
        <v>7.36</v>
      </c>
      <c r="I32" s="27">
        <v>0.83</v>
      </c>
      <c r="J32" s="27">
        <v>0</v>
      </c>
      <c r="K32" s="289">
        <v>17.3</v>
      </c>
      <c r="L32" s="48"/>
      <c r="M32" s="312"/>
      <c r="N32" s="35"/>
      <c r="O32" s="35"/>
      <c r="P32" s="35"/>
      <c r="Q32" s="35"/>
      <c r="R32" s="16"/>
    </row>
    <row r="33" spans="1:18" ht="12.75" x14ac:dyDescent="0.2">
      <c r="A33" s="49" t="s">
        <v>39</v>
      </c>
      <c r="B33" s="26">
        <v>387.39</v>
      </c>
      <c r="C33" s="27">
        <v>23.08</v>
      </c>
      <c r="D33" s="27">
        <v>2.83</v>
      </c>
      <c r="E33" s="27">
        <v>0</v>
      </c>
      <c r="F33" s="412">
        <v>415.85</v>
      </c>
      <c r="G33" s="26">
        <v>14.54</v>
      </c>
      <c r="H33" s="27">
        <v>0</v>
      </c>
      <c r="I33" s="27">
        <v>0</v>
      </c>
      <c r="J33" s="27">
        <v>0</v>
      </c>
      <c r="K33" s="289">
        <v>14.54</v>
      </c>
      <c r="L33" s="48"/>
      <c r="M33" s="312"/>
      <c r="N33" s="35"/>
      <c r="O33" s="35"/>
      <c r="P33" s="35"/>
      <c r="Q33" s="35"/>
      <c r="R33" s="16"/>
    </row>
    <row r="34" spans="1:18" ht="12.75" x14ac:dyDescent="0.2">
      <c r="A34" s="49" t="s">
        <v>40</v>
      </c>
      <c r="B34" s="26">
        <v>62.88</v>
      </c>
      <c r="C34" s="27">
        <v>94.8</v>
      </c>
      <c r="D34" s="27">
        <v>12.27</v>
      </c>
      <c r="E34" s="27">
        <v>0</v>
      </c>
      <c r="F34" s="412">
        <v>180.99</v>
      </c>
      <c r="G34" s="26">
        <v>7.34</v>
      </c>
      <c r="H34" s="27">
        <v>26.21</v>
      </c>
      <c r="I34" s="27">
        <v>3.34</v>
      </c>
      <c r="J34" s="27">
        <v>0</v>
      </c>
      <c r="K34" s="289">
        <v>39.89</v>
      </c>
      <c r="L34" s="48"/>
      <c r="M34" s="312"/>
      <c r="N34" s="35"/>
      <c r="O34" s="35"/>
      <c r="P34" s="35"/>
      <c r="Q34" s="35"/>
      <c r="R34" s="16"/>
    </row>
    <row r="35" spans="1:18" ht="12.75" x14ac:dyDescent="0.2">
      <c r="A35" s="49" t="s">
        <v>41</v>
      </c>
      <c r="B35" s="26">
        <v>0.34</v>
      </c>
      <c r="C35" s="27">
        <v>16.170000000000002</v>
      </c>
      <c r="D35" s="27">
        <v>2.2000000000000002</v>
      </c>
      <c r="E35" s="27">
        <v>4.47</v>
      </c>
      <c r="F35" s="412">
        <v>25.17</v>
      </c>
      <c r="G35" s="26">
        <v>0.08</v>
      </c>
      <c r="H35" s="27">
        <v>0.37</v>
      </c>
      <c r="I35" s="27">
        <v>0.05</v>
      </c>
      <c r="J35" s="27">
        <v>0</v>
      </c>
      <c r="K35" s="289">
        <v>0.54</v>
      </c>
      <c r="L35" s="48"/>
      <c r="M35" s="312"/>
      <c r="N35" s="35"/>
      <c r="O35" s="35"/>
      <c r="P35" s="35"/>
      <c r="Q35" s="35"/>
      <c r="R35" s="16"/>
    </row>
    <row r="36" spans="1:18" ht="13.5" x14ac:dyDescent="0.2">
      <c r="A36" s="49" t="s">
        <v>318</v>
      </c>
      <c r="B36" s="26">
        <v>2.2999999999999998</v>
      </c>
      <c r="C36" s="27">
        <v>0.46</v>
      </c>
      <c r="D36" s="27">
        <v>0.08</v>
      </c>
      <c r="E36" s="27">
        <v>0</v>
      </c>
      <c r="F36" s="412">
        <v>2.91</v>
      </c>
      <c r="G36" s="26">
        <v>2.2999999999999998</v>
      </c>
      <c r="H36" s="27">
        <v>0.46</v>
      </c>
      <c r="I36" s="27">
        <v>0.08</v>
      </c>
      <c r="J36" s="27">
        <v>0</v>
      </c>
      <c r="K36" s="289">
        <v>2.91</v>
      </c>
      <c r="L36" s="48"/>
      <c r="M36" s="312"/>
      <c r="N36" s="35"/>
      <c r="O36" s="35"/>
      <c r="P36" s="35"/>
      <c r="Q36" s="35"/>
      <c r="R36" s="16"/>
    </row>
    <row r="37" spans="1:18" ht="12.75" x14ac:dyDescent="0.2">
      <c r="A37" s="49" t="s">
        <v>83</v>
      </c>
      <c r="B37" s="26">
        <v>199.12</v>
      </c>
      <c r="C37" s="27">
        <v>46.33</v>
      </c>
      <c r="D37" s="27">
        <v>1.84</v>
      </c>
      <c r="E37" s="27">
        <v>0</v>
      </c>
      <c r="F37" s="412">
        <v>248.95</v>
      </c>
      <c r="G37" s="26">
        <v>32.57</v>
      </c>
      <c r="H37" s="27">
        <v>22.64</v>
      </c>
      <c r="I37" s="27">
        <v>1.04</v>
      </c>
      <c r="J37" s="27">
        <v>0</v>
      </c>
      <c r="K37" s="289">
        <v>57.2</v>
      </c>
      <c r="L37" s="48"/>
      <c r="M37" s="312"/>
      <c r="N37" s="35"/>
      <c r="O37" s="35"/>
      <c r="P37" s="35"/>
      <c r="Q37" s="35"/>
      <c r="R37" s="16"/>
    </row>
    <row r="38" spans="1:18" ht="12.75" x14ac:dyDescent="0.2">
      <c r="A38" s="49" t="s">
        <v>43</v>
      </c>
      <c r="B38" s="26">
        <v>6.69</v>
      </c>
      <c r="C38" s="27">
        <v>46.23</v>
      </c>
      <c r="D38" s="27">
        <v>0</v>
      </c>
      <c r="E38" s="27">
        <v>0</v>
      </c>
      <c r="F38" s="412">
        <v>52.92</v>
      </c>
      <c r="G38" s="26">
        <v>0</v>
      </c>
      <c r="H38" s="27">
        <v>0</v>
      </c>
      <c r="I38" s="27">
        <v>0</v>
      </c>
      <c r="J38" s="27">
        <v>0</v>
      </c>
      <c r="K38" s="289">
        <v>0</v>
      </c>
      <c r="L38" s="48"/>
      <c r="M38" s="312"/>
      <c r="N38" s="35"/>
      <c r="O38" s="35"/>
      <c r="P38" s="35"/>
      <c r="Q38" s="35"/>
      <c r="R38" s="16"/>
    </row>
    <row r="39" spans="1:18" ht="12.75" x14ac:dyDescent="0.2">
      <c r="A39" s="49" t="s">
        <v>44</v>
      </c>
      <c r="B39" s="26">
        <v>15.43</v>
      </c>
      <c r="C39" s="27">
        <v>2.61</v>
      </c>
      <c r="D39" s="27">
        <v>0.57999999999999996</v>
      </c>
      <c r="E39" s="27">
        <v>0</v>
      </c>
      <c r="F39" s="412">
        <v>19.14</v>
      </c>
      <c r="G39" s="26">
        <v>5.71</v>
      </c>
      <c r="H39" s="27">
        <v>0.91</v>
      </c>
      <c r="I39" s="27">
        <v>0.12</v>
      </c>
      <c r="J39" s="27">
        <v>0</v>
      </c>
      <c r="K39" s="289">
        <v>6.86</v>
      </c>
      <c r="L39" s="48"/>
      <c r="M39" s="312"/>
      <c r="N39" s="35"/>
      <c r="O39" s="35"/>
      <c r="P39" s="35"/>
      <c r="Q39" s="35"/>
      <c r="R39" s="16"/>
    </row>
    <row r="40" spans="1:18" ht="12.75" x14ac:dyDescent="0.2">
      <c r="A40" s="49" t="s">
        <v>254</v>
      </c>
      <c r="B40" s="26">
        <v>3.15</v>
      </c>
      <c r="C40" s="27">
        <v>0.86</v>
      </c>
      <c r="D40" s="27">
        <v>0.3</v>
      </c>
      <c r="E40" s="27">
        <v>0</v>
      </c>
      <c r="F40" s="412">
        <v>4.58</v>
      </c>
      <c r="G40" s="26">
        <v>1.29</v>
      </c>
      <c r="H40" s="27">
        <v>0.56000000000000005</v>
      </c>
      <c r="I40" s="27">
        <v>0.2</v>
      </c>
      <c r="J40" s="27">
        <v>0</v>
      </c>
      <c r="K40" s="289">
        <v>2.23</v>
      </c>
      <c r="L40" s="48"/>
      <c r="M40" s="312"/>
      <c r="N40" s="35"/>
      <c r="O40" s="35"/>
      <c r="P40" s="35"/>
      <c r="Q40" s="35"/>
      <c r="R40" s="16"/>
    </row>
    <row r="41" spans="1:18" ht="12.75" x14ac:dyDescent="0.2">
      <c r="A41" s="49" t="s">
        <v>277</v>
      </c>
      <c r="B41" s="26">
        <v>0.01</v>
      </c>
      <c r="C41" s="27">
        <v>0.09</v>
      </c>
      <c r="D41" s="27">
        <v>0</v>
      </c>
      <c r="E41" s="27">
        <v>0</v>
      </c>
      <c r="F41" s="412">
        <v>0.1</v>
      </c>
      <c r="G41" s="26">
        <v>0</v>
      </c>
      <c r="H41" s="27">
        <v>0</v>
      </c>
      <c r="I41" s="27">
        <v>0</v>
      </c>
      <c r="J41" s="27">
        <v>0</v>
      </c>
      <c r="K41" s="289">
        <v>0</v>
      </c>
      <c r="L41" s="48"/>
      <c r="M41" s="312"/>
      <c r="N41" s="35"/>
      <c r="O41" s="35"/>
      <c r="P41" s="35"/>
      <c r="Q41" s="35"/>
      <c r="R41" s="16"/>
    </row>
    <row r="42" spans="1:18" ht="12.75" x14ac:dyDescent="0.2">
      <c r="A42" s="49" t="s">
        <v>298</v>
      </c>
      <c r="B42" s="26">
        <v>24.46</v>
      </c>
      <c r="C42" s="27">
        <v>4.28</v>
      </c>
      <c r="D42" s="27">
        <v>0.72</v>
      </c>
      <c r="E42" s="27">
        <v>0</v>
      </c>
      <c r="F42" s="412">
        <v>30.11</v>
      </c>
      <c r="G42" s="26">
        <v>13.42</v>
      </c>
      <c r="H42" s="27">
        <v>2.17</v>
      </c>
      <c r="I42" s="27">
        <v>0.37</v>
      </c>
      <c r="J42" s="27">
        <v>0</v>
      </c>
      <c r="K42" s="289">
        <v>16.28</v>
      </c>
      <c r="L42" s="48"/>
      <c r="M42" s="312"/>
      <c r="N42" s="35"/>
      <c r="O42" s="35"/>
      <c r="P42" s="35"/>
      <c r="Q42" s="35"/>
      <c r="R42" s="16"/>
    </row>
    <row r="43" spans="1:18" ht="13.5" x14ac:dyDescent="0.2">
      <c r="A43" s="49" t="s">
        <v>480</v>
      </c>
      <c r="B43" s="26">
        <v>88.9</v>
      </c>
      <c r="C43" s="27">
        <v>0</v>
      </c>
      <c r="D43" s="27">
        <v>0</v>
      </c>
      <c r="E43" s="27">
        <v>0</v>
      </c>
      <c r="F43" s="412">
        <v>88.9</v>
      </c>
      <c r="G43" s="26">
        <v>88.9</v>
      </c>
      <c r="H43" s="27">
        <v>0</v>
      </c>
      <c r="I43" s="27">
        <v>0</v>
      </c>
      <c r="J43" s="27">
        <v>0</v>
      </c>
      <c r="K43" s="289">
        <v>88.9</v>
      </c>
      <c r="L43" s="48"/>
      <c r="M43" s="312"/>
      <c r="N43" s="35"/>
      <c r="O43" s="35"/>
      <c r="P43" s="35"/>
      <c r="Q43" s="35"/>
      <c r="R43" s="16"/>
    </row>
    <row r="44" spans="1:18" ht="12.75" x14ac:dyDescent="0.2">
      <c r="A44" s="49" t="s">
        <v>329</v>
      </c>
      <c r="B44" s="26">
        <v>408.81</v>
      </c>
      <c r="C44" s="27">
        <v>10.039999999999999</v>
      </c>
      <c r="D44" s="27">
        <v>4.96</v>
      </c>
      <c r="E44" s="27">
        <v>0</v>
      </c>
      <c r="F44" s="412">
        <v>428.28</v>
      </c>
      <c r="G44" s="26">
        <v>380.95</v>
      </c>
      <c r="H44" s="27">
        <v>9.07</v>
      </c>
      <c r="I44" s="27">
        <v>4.49</v>
      </c>
      <c r="J44" s="27">
        <v>0</v>
      </c>
      <c r="K44" s="289">
        <v>398.55</v>
      </c>
      <c r="L44" s="48"/>
      <c r="M44" s="312"/>
      <c r="N44" s="35"/>
      <c r="O44" s="35"/>
      <c r="P44" s="35"/>
      <c r="Q44" s="35"/>
      <c r="R44" s="16"/>
    </row>
    <row r="45" spans="1:18" ht="12.75" x14ac:dyDescent="0.2">
      <c r="A45" s="49" t="s">
        <v>255</v>
      </c>
      <c r="B45" s="26">
        <v>9.4600000000000009</v>
      </c>
      <c r="C45" s="27">
        <v>0.38</v>
      </c>
      <c r="D45" s="27">
        <v>0.62</v>
      </c>
      <c r="E45" s="27">
        <v>0</v>
      </c>
      <c r="F45" s="412">
        <v>11.01</v>
      </c>
      <c r="G45" s="26">
        <v>0.59</v>
      </c>
      <c r="H45" s="27">
        <v>0.01</v>
      </c>
      <c r="I45" s="27">
        <v>0.01</v>
      </c>
      <c r="J45" s="27">
        <v>0</v>
      </c>
      <c r="K45" s="289">
        <v>0.62</v>
      </c>
      <c r="L45" s="48"/>
      <c r="M45" s="312"/>
      <c r="N45" s="35"/>
      <c r="O45" s="35"/>
      <c r="P45" s="35"/>
      <c r="Q45" s="35"/>
      <c r="R45" s="16"/>
    </row>
    <row r="46" spans="1:18" ht="12.75" x14ac:dyDescent="0.2">
      <c r="A46" s="49" t="s">
        <v>45</v>
      </c>
      <c r="B46" s="26">
        <v>23.37</v>
      </c>
      <c r="C46" s="27">
        <v>29.6</v>
      </c>
      <c r="D46" s="27">
        <v>6.1</v>
      </c>
      <c r="E46" s="27">
        <v>2.1</v>
      </c>
      <c r="F46" s="412">
        <v>66.650000000000006</v>
      </c>
      <c r="G46" s="26">
        <v>1.43</v>
      </c>
      <c r="H46" s="27">
        <v>2.63</v>
      </c>
      <c r="I46" s="27">
        <v>0.56000000000000005</v>
      </c>
      <c r="J46" s="27">
        <v>0</v>
      </c>
      <c r="K46" s="289">
        <v>5.13</v>
      </c>
      <c r="L46" s="48"/>
      <c r="M46" s="312"/>
      <c r="N46" s="35"/>
      <c r="O46" s="35"/>
      <c r="P46" s="35"/>
      <c r="Q46" s="35"/>
      <c r="R46" s="16"/>
    </row>
    <row r="47" spans="1:18" ht="12.75" x14ac:dyDescent="0.2">
      <c r="A47" s="49" t="s">
        <v>46</v>
      </c>
      <c r="B47" s="26">
        <v>32.51</v>
      </c>
      <c r="C47" s="27">
        <v>101.9</v>
      </c>
      <c r="D47" s="27">
        <v>10.53</v>
      </c>
      <c r="E47" s="27">
        <v>0</v>
      </c>
      <c r="F47" s="412">
        <v>154.41</v>
      </c>
      <c r="G47" s="26">
        <v>4.0199999999999996</v>
      </c>
      <c r="H47" s="27">
        <v>20.14</v>
      </c>
      <c r="I47" s="27">
        <v>1.63</v>
      </c>
      <c r="J47" s="27">
        <v>0</v>
      </c>
      <c r="K47" s="289">
        <v>27.25</v>
      </c>
      <c r="L47" s="48"/>
      <c r="M47" s="312"/>
      <c r="N47" s="35"/>
      <c r="O47" s="35"/>
      <c r="P47" s="35"/>
      <c r="Q47" s="35"/>
      <c r="R47" s="16"/>
    </row>
    <row r="48" spans="1:18" ht="12.75" x14ac:dyDescent="0.2">
      <c r="A48" s="49" t="s">
        <v>343</v>
      </c>
      <c r="B48" s="26">
        <v>9.5399999999999991</v>
      </c>
      <c r="C48" s="27">
        <v>0.89</v>
      </c>
      <c r="D48" s="27">
        <v>0.57999999999999996</v>
      </c>
      <c r="E48" s="27">
        <v>0</v>
      </c>
      <c r="F48" s="412">
        <v>11.53</v>
      </c>
      <c r="G48" s="26">
        <v>7.23</v>
      </c>
      <c r="H48" s="27">
        <v>0.69</v>
      </c>
      <c r="I48" s="27">
        <v>0.44</v>
      </c>
      <c r="J48" s="27">
        <v>0</v>
      </c>
      <c r="K48" s="289">
        <v>8.75</v>
      </c>
      <c r="L48" s="48"/>
      <c r="M48" s="312"/>
      <c r="N48" s="35"/>
      <c r="O48" s="35"/>
      <c r="P48" s="35"/>
      <c r="Q48" s="35"/>
      <c r="R48" s="16"/>
    </row>
    <row r="49" spans="1:18" ht="13.5" x14ac:dyDescent="0.2">
      <c r="A49" s="49" t="s">
        <v>290</v>
      </c>
      <c r="B49" s="26">
        <v>10.96</v>
      </c>
      <c r="C49" s="27">
        <v>26.54</v>
      </c>
      <c r="D49" s="27">
        <v>2.16</v>
      </c>
      <c r="E49" s="27">
        <v>0</v>
      </c>
      <c r="F49" s="412">
        <v>41.61</v>
      </c>
      <c r="G49" s="26">
        <v>10.96</v>
      </c>
      <c r="H49" s="27">
        <v>26.54</v>
      </c>
      <c r="I49" s="27">
        <v>2.16</v>
      </c>
      <c r="J49" s="27">
        <v>0</v>
      </c>
      <c r="K49" s="289">
        <v>41.61</v>
      </c>
      <c r="L49" s="48"/>
      <c r="M49" s="312"/>
      <c r="N49" s="35"/>
      <c r="O49" s="35"/>
      <c r="P49" s="35"/>
      <c r="Q49" s="35"/>
      <c r="R49" s="16"/>
    </row>
    <row r="50" spans="1:18" ht="12.75" x14ac:dyDescent="0.2">
      <c r="A50" s="49" t="s">
        <v>109</v>
      </c>
      <c r="B50" s="26">
        <v>0.6</v>
      </c>
      <c r="C50" s="27">
        <v>7.87</v>
      </c>
      <c r="D50" s="27">
        <v>0.71</v>
      </c>
      <c r="E50" s="27">
        <v>0</v>
      </c>
      <c r="F50" s="412">
        <v>9.83</v>
      </c>
      <c r="G50" s="26">
        <v>7.0000000000000007E-2</v>
      </c>
      <c r="H50" s="27">
        <v>1.1200000000000001</v>
      </c>
      <c r="I50" s="27">
        <v>0.1</v>
      </c>
      <c r="J50" s="27">
        <v>0</v>
      </c>
      <c r="K50" s="289">
        <v>1.38</v>
      </c>
      <c r="L50" s="48"/>
      <c r="M50" s="312"/>
      <c r="N50" s="35"/>
      <c r="O50" s="35"/>
      <c r="P50" s="35"/>
      <c r="Q50" s="35"/>
      <c r="R50" s="16"/>
    </row>
    <row r="51" spans="1:18" ht="12.75" x14ac:dyDescent="0.2">
      <c r="A51" s="49" t="s">
        <v>47</v>
      </c>
      <c r="B51" s="26">
        <v>6.16</v>
      </c>
      <c r="C51" s="27">
        <v>31.96</v>
      </c>
      <c r="D51" s="27">
        <v>8.2100000000000009</v>
      </c>
      <c r="E51" s="27">
        <v>2.23</v>
      </c>
      <c r="F51" s="412">
        <v>55.94</v>
      </c>
      <c r="G51" s="26">
        <v>1.08</v>
      </c>
      <c r="H51" s="27">
        <v>5.6</v>
      </c>
      <c r="I51" s="27">
        <v>1.26</v>
      </c>
      <c r="J51" s="27">
        <v>0</v>
      </c>
      <c r="K51" s="289">
        <v>9.08</v>
      </c>
      <c r="L51" s="48"/>
      <c r="M51" s="312"/>
      <c r="N51" s="35"/>
      <c r="O51" s="35"/>
      <c r="P51" s="35"/>
      <c r="Q51" s="35"/>
      <c r="R51" s="16"/>
    </row>
    <row r="52" spans="1:18" ht="12.75" x14ac:dyDescent="0.2">
      <c r="A52" s="49" t="s">
        <v>48</v>
      </c>
      <c r="B52" s="26">
        <v>9.02</v>
      </c>
      <c r="C52" s="27">
        <v>4.47</v>
      </c>
      <c r="D52" s="27">
        <v>1.04</v>
      </c>
      <c r="E52" s="27">
        <v>0</v>
      </c>
      <c r="F52" s="412">
        <v>15.47</v>
      </c>
      <c r="G52" s="26">
        <v>0.5</v>
      </c>
      <c r="H52" s="27">
        <v>0.28000000000000003</v>
      </c>
      <c r="I52" s="27">
        <v>7.0000000000000007E-2</v>
      </c>
      <c r="J52" s="27">
        <v>0</v>
      </c>
      <c r="K52" s="289">
        <v>0.92</v>
      </c>
      <c r="L52" s="48"/>
      <c r="M52" s="312"/>
      <c r="N52" s="35"/>
      <c r="O52" s="35"/>
      <c r="P52" s="35"/>
      <c r="Q52" s="35"/>
      <c r="R52" s="16"/>
    </row>
    <row r="53" spans="1:18" ht="12.75" x14ac:dyDescent="0.2">
      <c r="A53" s="49" t="s">
        <v>49</v>
      </c>
      <c r="B53" s="26">
        <v>31.53</v>
      </c>
      <c r="C53" s="27">
        <v>23.91</v>
      </c>
      <c r="D53" s="27">
        <v>6.21</v>
      </c>
      <c r="E53" s="27">
        <v>0</v>
      </c>
      <c r="F53" s="412">
        <v>67.23</v>
      </c>
      <c r="G53" s="26">
        <v>4.8899999999999997</v>
      </c>
      <c r="H53" s="27">
        <v>13.7</v>
      </c>
      <c r="I53" s="27">
        <v>3.9</v>
      </c>
      <c r="J53" s="27">
        <v>0</v>
      </c>
      <c r="K53" s="289">
        <v>26.01</v>
      </c>
      <c r="L53" s="48"/>
      <c r="M53" s="312"/>
      <c r="N53" s="35"/>
      <c r="O53" s="35"/>
      <c r="P53" s="35"/>
      <c r="Q53" s="35"/>
      <c r="R53" s="16"/>
    </row>
    <row r="54" spans="1:18" ht="12.75" x14ac:dyDescent="0.2">
      <c r="A54" s="49" t="s">
        <v>50</v>
      </c>
      <c r="B54" s="26">
        <v>94.68</v>
      </c>
      <c r="C54" s="27">
        <v>12.76</v>
      </c>
      <c r="D54" s="27">
        <v>1.61</v>
      </c>
      <c r="E54" s="27">
        <v>0</v>
      </c>
      <c r="F54" s="412">
        <v>110.51</v>
      </c>
      <c r="G54" s="26">
        <v>3.12</v>
      </c>
      <c r="H54" s="27">
        <v>3.91</v>
      </c>
      <c r="I54" s="27">
        <v>0.53</v>
      </c>
      <c r="J54" s="27">
        <v>0</v>
      </c>
      <c r="K54" s="289">
        <v>8.0399999999999991</v>
      </c>
      <c r="L54" s="48"/>
      <c r="M54" s="312"/>
      <c r="N54" s="35"/>
      <c r="O54" s="35"/>
      <c r="P54" s="35"/>
      <c r="Q54" s="35"/>
      <c r="R54" s="16"/>
    </row>
    <row r="55" spans="1:18" ht="13.5" x14ac:dyDescent="0.2">
      <c r="A55" s="49" t="s">
        <v>481</v>
      </c>
      <c r="B55" s="26">
        <v>9.24</v>
      </c>
      <c r="C55" s="27">
        <v>2.14</v>
      </c>
      <c r="D55" s="27">
        <v>0.66</v>
      </c>
      <c r="E55" s="27">
        <v>0</v>
      </c>
      <c r="F55" s="412">
        <v>12.63</v>
      </c>
      <c r="G55" s="26">
        <v>9.24</v>
      </c>
      <c r="H55" s="27">
        <v>2.14</v>
      </c>
      <c r="I55" s="27">
        <v>0.66</v>
      </c>
      <c r="J55" s="27">
        <v>0</v>
      </c>
      <c r="K55" s="289">
        <v>12.63</v>
      </c>
      <c r="L55" s="48"/>
      <c r="M55" s="312"/>
      <c r="N55" s="35"/>
      <c r="O55" s="35"/>
      <c r="P55" s="35"/>
      <c r="Q55" s="35"/>
      <c r="R55" s="16"/>
    </row>
    <row r="56" spans="1:18" ht="12.75" x14ac:dyDescent="0.2">
      <c r="A56" s="49" t="s">
        <v>558</v>
      </c>
      <c r="B56" s="26">
        <v>5.48</v>
      </c>
      <c r="C56" s="27">
        <v>0.24</v>
      </c>
      <c r="D56" s="27">
        <v>0.1</v>
      </c>
      <c r="E56" s="27">
        <v>0</v>
      </c>
      <c r="F56" s="412">
        <v>5.92</v>
      </c>
      <c r="G56" s="26">
        <v>3.54</v>
      </c>
      <c r="H56" s="27">
        <v>0.13</v>
      </c>
      <c r="I56" s="27">
        <v>7.0000000000000007E-2</v>
      </c>
      <c r="J56" s="27">
        <v>0</v>
      </c>
      <c r="K56" s="289">
        <v>3.79</v>
      </c>
      <c r="L56" s="48"/>
      <c r="M56" s="312"/>
      <c r="N56" s="35"/>
      <c r="O56" s="35"/>
      <c r="P56" s="35"/>
      <c r="Q56" s="35"/>
      <c r="R56" s="16"/>
    </row>
    <row r="57" spans="1:18" ht="12.75" x14ac:dyDescent="0.2">
      <c r="A57" s="49" t="s">
        <v>51</v>
      </c>
      <c r="B57" s="26">
        <v>0</v>
      </c>
      <c r="C57" s="27">
        <v>301.62</v>
      </c>
      <c r="D57" s="27">
        <v>0</v>
      </c>
      <c r="E57" s="27">
        <v>19.12</v>
      </c>
      <c r="F57" s="412">
        <v>320.74</v>
      </c>
      <c r="G57" s="26">
        <v>0</v>
      </c>
      <c r="H57" s="27">
        <v>70.56</v>
      </c>
      <c r="I57" s="27">
        <v>0</v>
      </c>
      <c r="J57" s="27">
        <v>3.23</v>
      </c>
      <c r="K57" s="289">
        <v>73.790000000000006</v>
      </c>
      <c r="L57" s="48"/>
      <c r="M57" s="312"/>
      <c r="N57" s="35"/>
      <c r="O57" s="35"/>
      <c r="P57" s="35"/>
      <c r="Q57" s="35"/>
      <c r="R57" s="16"/>
    </row>
    <row r="58" spans="1:18" ht="12.75" x14ac:dyDescent="0.2">
      <c r="A58" s="49" t="s">
        <v>52</v>
      </c>
      <c r="B58" s="26">
        <v>399.78</v>
      </c>
      <c r="C58" s="27">
        <v>119.14</v>
      </c>
      <c r="D58" s="27">
        <v>14.87</v>
      </c>
      <c r="E58" s="27">
        <v>0</v>
      </c>
      <c r="F58" s="412">
        <v>547.16999999999996</v>
      </c>
      <c r="G58" s="26">
        <v>10.91</v>
      </c>
      <c r="H58" s="27">
        <v>61.85</v>
      </c>
      <c r="I58" s="27">
        <v>3.42</v>
      </c>
      <c r="J58" s="27">
        <v>0</v>
      </c>
      <c r="K58" s="289">
        <v>79.260000000000005</v>
      </c>
      <c r="L58" s="48"/>
      <c r="M58" s="312"/>
      <c r="N58" s="35"/>
      <c r="O58" s="35"/>
      <c r="P58" s="35"/>
      <c r="Q58" s="35"/>
      <c r="R58" s="16"/>
    </row>
    <row r="59" spans="1:18" ht="12.75" x14ac:dyDescent="0.2">
      <c r="A59" s="49" t="s">
        <v>53</v>
      </c>
      <c r="B59" s="26">
        <v>67.91</v>
      </c>
      <c r="C59" s="27">
        <v>25.38</v>
      </c>
      <c r="D59" s="27">
        <v>2.4300000000000002</v>
      </c>
      <c r="E59" s="27">
        <v>0</v>
      </c>
      <c r="F59" s="412">
        <v>97.89</v>
      </c>
      <c r="G59" s="26">
        <v>10.72</v>
      </c>
      <c r="H59" s="27">
        <v>12.94</v>
      </c>
      <c r="I59" s="27">
        <v>0.93</v>
      </c>
      <c r="J59" s="27">
        <v>0</v>
      </c>
      <c r="K59" s="289">
        <v>25.43</v>
      </c>
      <c r="L59" s="48"/>
      <c r="M59" s="312"/>
      <c r="N59" s="35"/>
      <c r="O59" s="35"/>
      <c r="P59" s="35"/>
      <c r="Q59" s="35"/>
      <c r="R59" s="16"/>
    </row>
    <row r="60" spans="1:18" ht="12.75" x14ac:dyDescent="0.2">
      <c r="A60" s="49" t="s">
        <v>54</v>
      </c>
      <c r="B60" s="26">
        <v>24.56</v>
      </c>
      <c r="C60" s="27">
        <v>0.37</v>
      </c>
      <c r="D60" s="27">
        <v>0.11</v>
      </c>
      <c r="E60" s="27">
        <v>0</v>
      </c>
      <c r="F60" s="412">
        <v>25.14</v>
      </c>
      <c r="G60" s="26">
        <v>1.94</v>
      </c>
      <c r="H60" s="27">
        <v>0.02</v>
      </c>
      <c r="I60" s="27">
        <v>0.03</v>
      </c>
      <c r="J60" s="27">
        <v>0</v>
      </c>
      <c r="K60" s="289">
        <v>2.0299999999999998</v>
      </c>
      <c r="L60" s="48"/>
      <c r="M60" s="312"/>
      <c r="N60" s="35"/>
      <c r="O60" s="35"/>
      <c r="P60" s="35"/>
      <c r="Q60" s="35"/>
      <c r="R60" s="16"/>
    </row>
    <row r="61" spans="1:18" ht="12.75" x14ac:dyDescent="0.2">
      <c r="A61" s="49" t="s">
        <v>55</v>
      </c>
      <c r="B61" s="26">
        <v>0.76</v>
      </c>
      <c r="C61" s="27">
        <v>2.71</v>
      </c>
      <c r="D61" s="27">
        <v>0.05</v>
      </c>
      <c r="E61" s="27">
        <v>0.06</v>
      </c>
      <c r="F61" s="412">
        <v>3.63</v>
      </c>
      <c r="G61" s="26">
        <v>0.01</v>
      </c>
      <c r="H61" s="27">
        <v>0.01</v>
      </c>
      <c r="I61" s="27">
        <v>0</v>
      </c>
      <c r="J61" s="27">
        <v>0</v>
      </c>
      <c r="K61" s="289">
        <v>0.02</v>
      </c>
      <c r="L61" s="48"/>
      <c r="M61" s="312"/>
      <c r="N61" s="35"/>
      <c r="O61" s="35"/>
      <c r="P61" s="35"/>
      <c r="Q61" s="35"/>
      <c r="R61" s="16"/>
    </row>
    <row r="62" spans="1:18" ht="12.75" x14ac:dyDescent="0.2">
      <c r="A62" s="49" t="s">
        <v>56</v>
      </c>
      <c r="B62" s="26">
        <v>14.31</v>
      </c>
      <c r="C62" s="27">
        <v>0.24</v>
      </c>
      <c r="D62" s="27">
        <v>0</v>
      </c>
      <c r="E62" s="27">
        <v>0</v>
      </c>
      <c r="F62" s="412">
        <v>14.54</v>
      </c>
      <c r="G62" s="26">
        <v>1.57</v>
      </c>
      <c r="H62" s="27">
        <v>0</v>
      </c>
      <c r="I62" s="27">
        <v>0</v>
      </c>
      <c r="J62" s="27">
        <v>0</v>
      </c>
      <c r="K62" s="289">
        <v>1.57</v>
      </c>
      <c r="L62" s="48"/>
      <c r="M62" s="312"/>
      <c r="N62" s="35"/>
      <c r="O62" s="35"/>
      <c r="P62" s="35"/>
      <c r="Q62" s="35"/>
      <c r="R62" s="16"/>
    </row>
    <row r="63" spans="1:18" ht="12.75" x14ac:dyDescent="0.2">
      <c r="A63" s="49" t="s">
        <v>57</v>
      </c>
      <c r="B63" s="26">
        <v>1.31</v>
      </c>
      <c r="C63" s="27">
        <v>7.12</v>
      </c>
      <c r="D63" s="27">
        <v>2.92</v>
      </c>
      <c r="E63" s="27">
        <v>6.06</v>
      </c>
      <c r="F63" s="412">
        <v>20.02</v>
      </c>
      <c r="G63" s="26">
        <v>0.38</v>
      </c>
      <c r="H63" s="27">
        <v>0.08</v>
      </c>
      <c r="I63" s="27">
        <v>0.13</v>
      </c>
      <c r="J63" s="27">
        <v>0</v>
      </c>
      <c r="K63" s="289">
        <v>0.71</v>
      </c>
      <c r="L63" s="48"/>
      <c r="M63" s="312"/>
      <c r="N63" s="35"/>
      <c r="O63" s="35"/>
      <c r="P63" s="35"/>
      <c r="Q63" s="35"/>
      <c r="R63" s="16"/>
    </row>
    <row r="64" spans="1:18" ht="12.75" x14ac:dyDescent="0.2">
      <c r="A64" s="49" t="s">
        <v>460</v>
      </c>
      <c r="B64" s="26">
        <v>0.02</v>
      </c>
      <c r="C64" s="27">
        <v>0.03</v>
      </c>
      <c r="D64" s="27">
        <v>0.01</v>
      </c>
      <c r="E64" s="27">
        <v>0</v>
      </c>
      <c r="F64" s="412">
        <v>0.08</v>
      </c>
      <c r="G64" s="26">
        <v>0</v>
      </c>
      <c r="H64" s="27">
        <v>0.03</v>
      </c>
      <c r="I64" s="27">
        <v>0.01</v>
      </c>
      <c r="J64" s="27">
        <v>0</v>
      </c>
      <c r="K64" s="289">
        <v>0.05</v>
      </c>
      <c r="L64" s="48"/>
      <c r="M64" s="312"/>
      <c r="N64" s="35"/>
      <c r="O64" s="35"/>
      <c r="P64" s="35"/>
      <c r="Q64" s="35"/>
      <c r="R64" s="16"/>
    </row>
    <row r="65" spans="1:18" ht="13.5" x14ac:dyDescent="0.2">
      <c r="A65" s="49" t="s">
        <v>740</v>
      </c>
      <c r="B65" s="26">
        <v>25.23</v>
      </c>
      <c r="C65" s="27">
        <v>70.599999999999994</v>
      </c>
      <c r="D65" s="27">
        <v>7.99</v>
      </c>
      <c r="E65" s="27">
        <v>0</v>
      </c>
      <c r="F65" s="412">
        <v>111.02</v>
      </c>
      <c r="G65" s="26">
        <v>8.84</v>
      </c>
      <c r="H65" s="27">
        <v>41.82</v>
      </c>
      <c r="I65" s="27">
        <v>4.67</v>
      </c>
      <c r="J65" s="27">
        <v>0</v>
      </c>
      <c r="K65" s="289">
        <v>59.54</v>
      </c>
      <c r="L65" s="48"/>
      <c r="M65" s="312"/>
      <c r="N65" s="35"/>
      <c r="O65" s="35"/>
      <c r="P65" s="35"/>
      <c r="Q65" s="35"/>
      <c r="R65" s="16"/>
    </row>
    <row r="66" spans="1:18" ht="12.75" x14ac:dyDescent="0.2">
      <c r="A66" s="49" t="s">
        <v>58</v>
      </c>
      <c r="B66" s="26">
        <v>2.39</v>
      </c>
      <c r="C66" s="27">
        <v>10.6</v>
      </c>
      <c r="D66" s="27">
        <v>0</v>
      </c>
      <c r="E66" s="27">
        <v>0</v>
      </c>
      <c r="F66" s="412">
        <v>12.99</v>
      </c>
      <c r="G66" s="26">
        <v>0.02</v>
      </c>
      <c r="H66" s="27">
        <v>0.11</v>
      </c>
      <c r="I66" s="27">
        <v>0</v>
      </c>
      <c r="J66" s="27">
        <v>0</v>
      </c>
      <c r="K66" s="289">
        <v>0.13</v>
      </c>
      <c r="L66" s="48"/>
      <c r="M66" s="312"/>
      <c r="N66" s="35"/>
      <c r="O66" s="35"/>
      <c r="P66" s="35"/>
      <c r="Q66" s="35"/>
      <c r="R66" s="16"/>
    </row>
    <row r="67" spans="1:18" ht="12.75" x14ac:dyDescent="0.2">
      <c r="A67" s="49" t="s">
        <v>561</v>
      </c>
      <c r="B67" s="26">
        <v>1.42</v>
      </c>
      <c r="C67" s="27">
        <v>0.14000000000000001</v>
      </c>
      <c r="D67" s="27">
        <v>0</v>
      </c>
      <c r="E67" s="27">
        <v>0</v>
      </c>
      <c r="F67" s="412">
        <v>1.56</v>
      </c>
      <c r="G67" s="26">
        <v>0.81</v>
      </c>
      <c r="H67" s="27">
        <v>0.08</v>
      </c>
      <c r="I67" s="27">
        <v>0</v>
      </c>
      <c r="J67" s="27">
        <v>0</v>
      </c>
      <c r="K67" s="289">
        <v>0.88</v>
      </c>
      <c r="L67" s="48"/>
      <c r="M67" s="312"/>
      <c r="N67" s="35"/>
      <c r="O67" s="35"/>
      <c r="P67" s="35"/>
      <c r="Q67" s="35"/>
      <c r="R67" s="16"/>
    </row>
    <row r="68" spans="1:18" ht="12.75" x14ac:dyDescent="0.2">
      <c r="A68" s="49" t="s">
        <v>281</v>
      </c>
      <c r="B68" s="26">
        <v>5.97</v>
      </c>
      <c r="C68" s="27">
        <v>0.35</v>
      </c>
      <c r="D68" s="27">
        <v>0.05</v>
      </c>
      <c r="E68" s="27">
        <v>0</v>
      </c>
      <c r="F68" s="412">
        <v>6.42</v>
      </c>
      <c r="G68" s="26">
        <v>1.48</v>
      </c>
      <c r="H68" s="27">
        <v>0</v>
      </c>
      <c r="I68" s="27">
        <v>0</v>
      </c>
      <c r="J68" s="27">
        <v>0</v>
      </c>
      <c r="K68" s="289">
        <v>1.48</v>
      </c>
      <c r="L68" s="48"/>
      <c r="M68" s="312"/>
      <c r="N68" s="35"/>
      <c r="O68" s="35"/>
      <c r="P68" s="35"/>
      <c r="Q68" s="35"/>
      <c r="R68" s="16"/>
    </row>
    <row r="69" spans="1:18" ht="12.75" x14ac:dyDescent="0.2">
      <c r="A69" s="49" t="s">
        <v>84</v>
      </c>
      <c r="B69" s="26">
        <v>6.2</v>
      </c>
      <c r="C69" s="27">
        <v>151.32</v>
      </c>
      <c r="D69" s="27">
        <v>10.8</v>
      </c>
      <c r="E69" s="27">
        <v>29.74</v>
      </c>
      <c r="F69" s="412">
        <v>207.76</v>
      </c>
      <c r="G69" s="26">
        <v>1.61</v>
      </c>
      <c r="H69" s="27">
        <v>8.6199999999999992</v>
      </c>
      <c r="I69" s="27">
        <v>0.66</v>
      </c>
      <c r="J69" s="27">
        <v>0</v>
      </c>
      <c r="K69" s="289">
        <v>11.48</v>
      </c>
      <c r="L69" s="48"/>
      <c r="M69" s="312"/>
      <c r="N69" s="35"/>
      <c r="O69" s="35"/>
      <c r="P69" s="35"/>
      <c r="Q69" s="35"/>
      <c r="R69" s="16"/>
    </row>
    <row r="70" spans="1:18" ht="12.75" x14ac:dyDescent="0.2">
      <c r="A70" s="49" t="s">
        <v>85</v>
      </c>
      <c r="B70" s="26">
        <v>0.43</v>
      </c>
      <c r="C70" s="27">
        <v>69.900000000000006</v>
      </c>
      <c r="D70" s="27">
        <v>13.51</v>
      </c>
      <c r="E70" s="27">
        <v>26.62</v>
      </c>
      <c r="F70" s="412">
        <v>122.62</v>
      </c>
      <c r="G70" s="26">
        <v>0.08</v>
      </c>
      <c r="H70" s="27">
        <v>0.91</v>
      </c>
      <c r="I70" s="27">
        <v>0.12</v>
      </c>
      <c r="J70" s="27">
        <v>0</v>
      </c>
      <c r="K70" s="289">
        <v>1.21</v>
      </c>
      <c r="L70" s="48"/>
      <c r="M70" s="312"/>
      <c r="N70" s="35"/>
      <c r="O70" s="35"/>
      <c r="P70" s="35"/>
      <c r="Q70" s="35"/>
      <c r="R70" s="16"/>
    </row>
    <row r="71" spans="1:18" ht="12.75" x14ac:dyDescent="0.2">
      <c r="A71" s="49" t="s">
        <v>60</v>
      </c>
      <c r="B71" s="26">
        <v>310.66000000000003</v>
      </c>
      <c r="C71" s="27">
        <v>6.65</v>
      </c>
      <c r="D71" s="27">
        <v>4.76</v>
      </c>
      <c r="E71" s="27">
        <v>0</v>
      </c>
      <c r="F71" s="412">
        <v>326.35000000000002</v>
      </c>
      <c r="G71" s="26">
        <v>85.37</v>
      </c>
      <c r="H71" s="27">
        <v>0</v>
      </c>
      <c r="I71" s="27">
        <v>0</v>
      </c>
      <c r="J71" s="27">
        <v>0</v>
      </c>
      <c r="K71" s="289">
        <v>85.37</v>
      </c>
      <c r="L71" s="48"/>
      <c r="M71" s="312"/>
      <c r="N71" s="35"/>
      <c r="O71" s="35"/>
      <c r="P71" s="35"/>
      <c r="Q71" s="35"/>
      <c r="R71" s="16"/>
    </row>
    <row r="72" spans="1:18" ht="12.75" x14ac:dyDescent="0.2">
      <c r="A72" s="49" t="s">
        <v>61</v>
      </c>
      <c r="B72" s="26">
        <v>0</v>
      </c>
      <c r="C72" s="27">
        <v>209.47</v>
      </c>
      <c r="D72" s="27">
        <v>8.23</v>
      </c>
      <c r="E72" s="27">
        <v>23.5</v>
      </c>
      <c r="F72" s="412">
        <v>248.6</v>
      </c>
      <c r="G72" s="26">
        <v>0</v>
      </c>
      <c r="H72" s="27">
        <v>145.69</v>
      </c>
      <c r="I72" s="27">
        <v>5.1100000000000003</v>
      </c>
      <c r="J72" s="27">
        <v>14.62</v>
      </c>
      <c r="K72" s="289">
        <v>170.01</v>
      </c>
      <c r="L72" s="48"/>
      <c r="M72" s="312"/>
      <c r="N72" s="35"/>
      <c r="O72" s="35"/>
      <c r="P72" s="35"/>
      <c r="Q72" s="35"/>
      <c r="R72" s="16"/>
    </row>
    <row r="73" spans="1:18" ht="13.5" x14ac:dyDescent="0.2">
      <c r="A73" s="49" t="s">
        <v>595</v>
      </c>
      <c r="B73" s="26">
        <v>6.98</v>
      </c>
      <c r="C73" s="27">
        <v>1.44</v>
      </c>
      <c r="D73" s="27">
        <v>0.42</v>
      </c>
      <c r="E73" s="27">
        <v>0</v>
      </c>
      <c r="F73" s="412">
        <v>9.2200000000000006</v>
      </c>
      <c r="G73" s="26">
        <v>6.98</v>
      </c>
      <c r="H73" s="27">
        <v>1.44</v>
      </c>
      <c r="I73" s="27">
        <v>0.42</v>
      </c>
      <c r="J73" s="27">
        <v>0</v>
      </c>
      <c r="K73" s="289">
        <v>9.2200000000000006</v>
      </c>
      <c r="L73" s="48"/>
      <c r="M73" s="312"/>
      <c r="N73" s="35"/>
      <c r="O73" s="35"/>
      <c r="P73" s="35"/>
      <c r="Q73" s="35"/>
      <c r="R73" s="16"/>
    </row>
    <row r="74" spans="1:18" ht="12.75" x14ac:dyDescent="0.2">
      <c r="A74" s="49" t="s">
        <v>62</v>
      </c>
      <c r="B74" s="26">
        <v>583.04</v>
      </c>
      <c r="C74" s="27">
        <v>84.83</v>
      </c>
      <c r="D74" s="27">
        <v>23.94</v>
      </c>
      <c r="E74" s="27">
        <v>0.81</v>
      </c>
      <c r="F74" s="412">
        <v>714.18</v>
      </c>
      <c r="G74" s="26">
        <v>6.58</v>
      </c>
      <c r="H74" s="27">
        <v>6.5</v>
      </c>
      <c r="I74" s="27">
        <v>2.2400000000000002</v>
      </c>
      <c r="J74" s="27">
        <v>0</v>
      </c>
      <c r="K74" s="289">
        <v>17.350000000000001</v>
      </c>
      <c r="L74" s="48"/>
      <c r="M74" s="312"/>
      <c r="N74" s="35"/>
      <c r="O74" s="35"/>
      <c r="P74" s="35"/>
      <c r="Q74" s="35"/>
      <c r="R74" s="16"/>
    </row>
    <row r="75" spans="1:18" ht="12.75" x14ac:dyDescent="0.2">
      <c r="A75" s="49" t="s">
        <v>63</v>
      </c>
      <c r="B75" s="26">
        <v>43.46</v>
      </c>
      <c r="C75" s="27">
        <v>2.2999999999999998</v>
      </c>
      <c r="D75" s="27">
        <v>1.1599999999999999</v>
      </c>
      <c r="E75" s="27">
        <v>0</v>
      </c>
      <c r="F75" s="412">
        <v>47.96</v>
      </c>
      <c r="G75" s="26">
        <v>4.4800000000000004</v>
      </c>
      <c r="H75" s="27">
        <v>0.24</v>
      </c>
      <c r="I75" s="27">
        <v>0.1</v>
      </c>
      <c r="J75" s="27">
        <v>0</v>
      </c>
      <c r="K75" s="289">
        <v>4.9000000000000004</v>
      </c>
      <c r="L75" s="48"/>
      <c r="M75" s="312"/>
      <c r="N75" s="35"/>
      <c r="O75" s="35"/>
      <c r="P75" s="35"/>
      <c r="Q75" s="35"/>
      <c r="R75" s="16"/>
    </row>
    <row r="76" spans="1:18" ht="12.75" x14ac:dyDescent="0.2">
      <c r="A76" s="49" t="s">
        <v>64</v>
      </c>
      <c r="B76" s="26">
        <v>40.32</v>
      </c>
      <c r="C76" s="27">
        <v>5.27</v>
      </c>
      <c r="D76" s="27">
        <v>2.4500000000000002</v>
      </c>
      <c r="E76" s="27">
        <v>0</v>
      </c>
      <c r="F76" s="412">
        <v>50.24</v>
      </c>
      <c r="G76" s="26">
        <v>3.1</v>
      </c>
      <c r="H76" s="27">
        <v>0.81</v>
      </c>
      <c r="I76" s="27">
        <v>0.33</v>
      </c>
      <c r="J76" s="27">
        <v>0</v>
      </c>
      <c r="K76" s="289">
        <v>4.54</v>
      </c>
      <c r="L76" s="52"/>
      <c r="M76" s="312"/>
      <c r="N76" s="35"/>
      <c r="O76" s="35"/>
      <c r="P76" s="35"/>
      <c r="Q76" s="35"/>
      <c r="R76" s="16"/>
    </row>
    <row r="77" spans="1:18" ht="12.75" x14ac:dyDescent="0.2">
      <c r="A77" s="49" t="s">
        <v>282</v>
      </c>
      <c r="B77" s="26">
        <v>9.7100000000000009</v>
      </c>
      <c r="C77" s="27">
        <v>0</v>
      </c>
      <c r="D77" s="27">
        <v>0</v>
      </c>
      <c r="E77" s="27">
        <v>0</v>
      </c>
      <c r="F77" s="412">
        <v>9.7100000000000009</v>
      </c>
      <c r="G77" s="26">
        <v>2.94</v>
      </c>
      <c r="H77" s="27">
        <v>0</v>
      </c>
      <c r="I77" s="27">
        <v>0</v>
      </c>
      <c r="J77" s="27">
        <v>0</v>
      </c>
      <c r="K77" s="289">
        <v>2.94</v>
      </c>
      <c r="L77" s="52"/>
      <c r="M77" s="312"/>
      <c r="N77" s="35"/>
      <c r="O77" s="35"/>
      <c r="P77" s="35"/>
      <c r="Q77" s="35"/>
      <c r="R77" s="16"/>
    </row>
    <row r="78" spans="1:18" ht="12.75" x14ac:dyDescent="0.2">
      <c r="A78" s="49" t="s">
        <v>65</v>
      </c>
      <c r="B78" s="26">
        <v>11.61</v>
      </c>
      <c r="C78" s="27">
        <v>0</v>
      </c>
      <c r="D78" s="27">
        <v>0</v>
      </c>
      <c r="E78" s="27">
        <v>0</v>
      </c>
      <c r="F78" s="412">
        <v>11.61</v>
      </c>
      <c r="G78" s="26">
        <v>0.75</v>
      </c>
      <c r="H78" s="27">
        <v>0</v>
      </c>
      <c r="I78" s="27">
        <v>0</v>
      </c>
      <c r="J78" s="27">
        <v>0</v>
      </c>
      <c r="K78" s="289">
        <v>0.75</v>
      </c>
      <c r="L78" s="52"/>
      <c r="M78" s="312"/>
      <c r="N78" s="35"/>
      <c r="O78" s="35"/>
      <c r="P78" s="35"/>
      <c r="Q78" s="35"/>
      <c r="R78" s="16"/>
    </row>
    <row r="79" spans="1:18" ht="12.75" x14ac:dyDescent="0.2">
      <c r="A79" s="49" t="s">
        <v>66</v>
      </c>
      <c r="B79" s="26">
        <v>12.82</v>
      </c>
      <c r="C79" s="27">
        <v>2.8</v>
      </c>
      <c r="D79" s="27">
        <v>0.28000000000000003</v>
      </c>
      <c r="E79" s="27">
        <v>0</v>
      </c>
      <c r="F79" s="412">
        <v>16.16</v>
      </c>
      <c r="G79" s="26">
        <v>1.58</v>
      </c>
      <c r="H79" s="27">
        <v>0.36</v>
      </c>
      <c r="I79" s="27">
        <v>0.04</v>
      </c>
      <c r="J79" s="27">
        <v>0</v>
      </c>
      <c r="K79" s="289">
        <v>2.0099999999999998</v>
      </c>
      <c r="L79" s="48"/>
      <c r="M79" s="312"/>
      <c r="N79" s="35"/>
      <c r="O79" s="35"/>
      <c r="P79" s="35"/>
      <c r="Q79" s="35"/>
      <c r="R79" s="16"/>
    </row>
    <row r="80" spans="1:18" ht="12.75" x14ac:dyDescent="0.2">
      <c r="A80" s="49" t="s">
        <v>67</v>
      </c>
      <c r="B80" s="26">
        <v>0.38</v>
      </c>
      <c r="C80" s="27">
        <v>0.03</v>
      </c>
      <c r="D80" s="27">
        <v>0.01</v>
      </c>
      <c r="E80" s="27">
        <v>0</v>
      </c>
      <c r="F80" s="412">
        <v>0.43</v>
      </c>
      <c r="G80" s="26">
        <v>7.0000000000000007E-2</v>
      </c>
      <c r="H80" s="27">
        <v>0</v>
      </c>
      <c r="I80" s="27">
        <v>0</v>
      </c>
      <c r="J80" s="27">
        <v>0</v>
      </c>
      <c r="K80" s="289">
        <v>7.0000000000000007E-2</v>
      </c>
      <c r="L80" s="48"/>
      <c r="M80" s="312"/>
      <c r="N80" s="35"/>
      <c r="O80" s="35"/>
      <c r="P80" s="35"/>
      <c r="Q80" s="35"/>
      <c r="R80" s="16"/>
    </row>
    <row r="81" spans="1:18" ht="12.75" x14ac:dyDescent="0.2">
      <c r="A81" s="49" t="s">
        <v>68</v>
      </c>
      <c r="B81" s="26">
        <v>67.400000000000006</v>
      </c>
      <c r="C81" s="27">
        <v>4.83</v>
      </c>
      <c r="D81" s="27">
        <v>1.84</v>
      </c>
      <c r="E81" s="27">
        <v>0</v>
      </c>
      <c r="F81" s="412">
        <v>75.72</v>
      </c>
      <c r="G81" s="26">
        <v>4.92</v>
      </c>
      <c r="H81" s="27">
        <v>0.21</v>
      </c>
      <c r="I81" s="27">
        <v>0.09</v>
      </c>
      <c r="J81" s="27">
        <v>0</v>
      </c>
      <c r="K81" s="289">
        <v>5.29</v>
      </c>
      <c r="L81" s="52"/>
      <c r="M81" s="312"/>
      <c r="N81" s="35"/>
      <c r="O81" s="35"/>
      <c r="P81" s="35"/>
      <c r="Q81" s="35"/>
      <c r="R81" s="16"/>
    </row>
    <row r="82" spans="1:18" ht="12.75" x14ac:dyDescent="0.2">
      <c r="A82" s="49" t="s">
        <v>563</v>
      </c>
      <c r="B82" s="26">
        <v>32.61</v>
      </c>
      <c r="C82" s="27">
        <v>11.94</v>
      </c>
      <c r="D82" s="27">
        <v>1.39</v>
      </c>
      <c r="E82" s="27">
        <v>0</v>
      </c>
      <c r="F82" s="412">
        <v>47.19</v>
      </c>
      <c r="G82" s="26">
        <v>8.15</v>
      </c>
      <c r="H82" s="27">
        <v>1.08</v>
      </c>
      <c r="I82" s="27">
        <v>0.2</v>
      </c>
      <c r="J82" s="27">
        <v>0</v>
      </c>
      <c r="K82" s="289">
        <v>9.6</v>
      </c>
      <c r="L82" s="52"/>
      <c r="M82" s="312"/>
      <c r="N82" s="35"/>
      <c r="O82" s="35"/>
      <c r="P82" s="35"/>
      <c r="Q82" s="35"/>
      <c r="R82" s="16"/>
    </row>
    <row r="83" spans="1:18" ht="12.75" x14ac:dyDescent="0.2">
      <c r="A83" s="49" t="s">
        <v>564</v>
      </c>
      <c r="B83" s="26">
        <v>6.14</v>
      </c>
      <c r="C83" s="27">
        <v>1.01</v>
      </c>
      <c r="D83" s="27">
        <v>0.26</v>
      </c>
      <c r="E83" s="27">
        <v>0</v>
      </c>
      <c r="F83" s="412">
        <v>7.65</v>
      </c>
      <c r="G83" s="26">
        <v>4.63</v>
      </c>
      <c r="H83" s="27">
        <v>1.01</v>
      </c>
      <c r="I83" s="27">
        <v>0.26</v>
      </c>
      <c r="J83" s="27">
        <v>0</v>
      </c>
      <c r="K83" s="289">
        <v>6.14</v>
      </c>
      <c r="L83" s="52"/>
      <c r="M83" s="312"/>
      <c r="N83" s="35"/>
      <c r="O83" s="35"/>
      <c r="P83" s="35"/>
      <c r="Q83" s="35"/>
      <c r="R83" s="16"/>
    </row>
    <row r="84" spans="1:18" ht="12.75" x14ac:dyDescent="0.2">
      <c r="A84" s="49" t="s">
        <v>86</v>
      </c>
      <c r="B84" s="26">
        <v>292</v>
      </c>
      <c r="C84" s="27">
        <v>1433.18</v>
      </c>
      <c r="D84" s="27">
        <v>20.57</v>
      </c>
      <c r="E84" s="27">
        <v>1.52</v>
      </c>
      <c r="F84" s="412">
        <v>1765.78</v>
      </c>
      <c r="G84" s="26">
        <v>9.3800000000000008</v>
      </c>
      <c r="H84" s="27">
        <v>718.13</v>
      </c>
      <c r="I84" s="27">
        <v>8.91</v>
      </c>
      <c r="J84" s="27">
        <v>0</v>
      </c>
      <c r="K84" s="289">
        <v>744.44</v>
      </c>
      <c r="L84" s="48"/>
      <c r="M84" s="312"/>
      <c r="N84" s="35"/>
      <c r="O84" s="35"/>
      <c r="P84" s="35"/>
      <c r="Q84" s="35"/>
      <c r="R84" s="16"/>
    </row>
    <row r="85" spans="1:18" ht="12.75" x14ac:dyDescent="0.2">
      <c r="A85" s="49" t="s">
        <v>87</v>
      </c>
      <c r="B85" s="26">
        <v>1.78</v>
      </c>
      <c r="C85" s="27">
        <v>4.4800000000000004</v>
      </c>
      <c r="D85" s="27">
        <v>0</v>
      </c>
      <c r="E85" s="27">
        <v>0</v>
      </c>
      <c r="F85" s="412">
        <v>6.26</v>
      </c>
      <c r="G85" s="26">
        <v>0.12</v>
      </c>
      <c r="H85" s="27">
        <v>0.71</v>
      </c>
      <c r="I85" s="27">
        <v>0</v>
      </c>
      <c r="J85" s="27">
        <v>0</v>
      </c>
      <c r="K85" s="289">
        <v>0.84</v>
      </c>
      <c r="L85" s="48"/>
      <c r="M85" s="312"/>
      <c r="N85" s="35"/>
      <c r="O85" s="35"/>
      <c r="P85" s="35"/>
      <c r="Q85" s="35"/>
      <c r="R85" s="16"/>
    </row>
    <row r="86" spans="1:18" ht="12.75" x14ac:dyDescent="0.2">
      <c r="A86" s="49" t="s">
        <v>69</v>
      </c>
      <c r="B86" s="26">
        <v>3.45</v>
      </c>
      <c r="C86" s="27">
        <v>18.8</v>
      </c>
      <c r="D86" s="27">
        <v>0.14000000000000001</v>
      </c>
      <c r="E86" s="27">
        <v>0</v>
      </c>
      <c r="F86" s="412">
        <v>22.5</v>
      </c>
      <c r="G86" s="26">
        <v>0.01</v>
      </c>
      <c r="H86" s="27">
        <v>0.19</v>
      </c>
      <c r="I86" s="27">
        <v>0</v>
      </c>
      <c r="J86" s="27">
        <v>0</v>
      </c>
      <c r="K86" s="289">
        <v>0.2</v>
      </c>
      <c r="L86" s="48"/>
      <c r="M86" s="312"/>
      <c r="N86" s="35"/>
      <c r="O86" s="35"/>
      <c r="P86" s="35"/>
      <c r="Q86" s="35"/>
      <c r="R86" s="16"/>
    </row>
    <row r="87" spans="1:18" ht="12.75" x14ac:dyDescent="0.2">
      <c r="A87" s="49" t="s">
        <v>70</v>
      </c>
      <c r="B87" s="26">
        <v>34.29</v>
      </c>
      <c r="C87" s="27">
        <v>44.19</v>
      </c>
      <c r="D87" s="27">
        <v>7.08</v>
      </c>
      <c r="E87" s="27">
        <v>0</v>
      </c>
      <c r="F87" s="412">
        <v>91.92</v>
      </c>
      <c r="G87" s="26">
        <v>2.71</v>
      </c>
      <c r="H87" s="27">
        <v>26.01</v>
      </c>
      <c r="I87" s="27">
        <v>3.76</v>
      </c>
      <c r="J87" s="27">
        <v>0</v>
      </c>
      <c r="K87" s="289">
        <v>35.85</v>
      </c>
      <c r="L87" s="48"/>
      <c r="M87" s="312"/>
      <c r="N87" s="35"/>
      <c r="O87" s="35"/>
      <c r="P87" s="35"/>
      <c r="Q87" s="35"/>
      <c r="R87" s="16"/>
    </row>
    <row r="88" spans="1:18" ht="12.75" x14ac:dyDescent="0.2">
      <c r="A88" s="49" t="s">
        <v>71</v>
      </c>
      <c r="B88" s="26">
        <v>81.489999999999995</v>
      </c>
      <c r="C88" s="27">
        <v>3.85</v>
      </c>
      <c r="D88" s="27">
        <v>3.06</v>
      </c>
      <c r="E88" s="27">
        <v>0</v>
      </c>
      <c r="F88" s="412">
        <v>91.15</v>
      </c>
      <c r="G88" s="26">
        <v>5.4</v>
      </c>
      <c r="H88" s="27">
        <v>0</v>
      </c>
      <c r="I88" s="27">
        <v>0.08</v>
      </c>
      <c r="J88" s="27">
        <v>0</v>
      </c>
      <c r="K88" s="289">
        <v>5.55</v>
      </c>
      <c r="L88" s="48"/>
      <c r="M88" s="312"/>
      <c r="N88" s="35"/>
      <c r="O88" s="35"/>
      <c r="P88" s="35"/>
      <c r="Q88" s="35"/>
      <c r="R88" s="16"/>
    </row>
    <row r="89" spans="1:18" ht="12.75" x14ac:dyDescent="0.2">
      <c r="A89" s="49" t="s">
        <v>72</v>
      </c>
      <c r="B89" s="26">
        <v>8.56</v>
      </c>
      <c r="C89" s="27">
        <v>0.28999999999999998</v>
      </c>
      <c r="D89" s="27">
        <v>0.04</v>
      </c>
      <c r="E89" s="27">
        <v>0</v>
      </c>
      <c r="F89" s="412">
        <v>8.92</v>
      </c>
      <c r="G89" s="26">
        <v>1.26</v>
      </c>
      <c r="H89" s="27">
        <v>0</v>
      </c>
      <c r="I89" s="27">
        <v>0</v>
      </c>
      <c r="J89" s="27">
        <v>0</v>
      </c>
      <c r="K89" s="289">
        <v>1.26</v>
      </c>
      <c r="L89" s="48"/>
      <c r="M89" s="312"/>
      <c r="N89" s="35"/>
      <c r="O89" s="35"/>
      <c r="P89" s="35"/>
      <c r="Q89" s="35"/>
      <c r="R89" s="16"/>
    </row>
    <row r="90" spans="1:18" ht="12.75" x14ac:dyDescent="0.2">
      <c r="A90" s="49" t="s">
        <v>363</v>
      </c>
      <c r="B90" s="26">
        <v>1.25</v>
      </c>
      <c r="C90" s="27">
        <v>1.68</v>
      </c>
      <c r="D90" s="27">
        <v>0.26</v>
      </c>
      <c r="E90" s="27">
        <v>0</v>
      </c>
      <c r="F90" s="412">
        <v>3.43</v>
      </c>
      <c r="G90" s="26">
        <v>0.64</v>
      </c>
      <c r="H90" s="27">
        <v>1.1000000000000001</v>
      </c>
      <c r="I90" s="27">
        <v>0.13</v>
      </c>
      <c r="J90" s="27">
        <v>0</v>
      </c>
      <c r="K90" s="289">
        <v>1.98</v>
      </c>
      <c r="L90" s="48"/>
      <c r="M90" s="312"/>
      <c r="N90" s="35"/>
      <c r="O90" s="35"/>
      <c r="P90" s="35"/>
      <c r="Q90" s="35"/>
      <c r="R90" s="16"/>
    </row>
    <row r="91" spans="1:18" ht="12.75" x14ac:dyDescent="0.2">
      <c r="A91" s="49" t="s">
        <v>73</v>
      </c>
      <c r="B91" s="26">
        <v>2.73</v>
      </c>
      <c r="C91" s="27">
        <v>2.64</v>
      </c>
      <c r="D91" s="27">
        <v>0</v>
      </c>
      <c r="E91" s="27">
        <v>0</v>
      </c>
      <c r="F91" s="412">
        <v>5.37</v>
      </c>
      <c r="G91" s="26">
        <v>0.21</v>
      </c>
      <c r="H91" s="27">
        <v>0.35</v>
      </c>
      <c r="I91" s="27">
        <v>0</v>
      </c>
      <c r="J91" s="27">
        <v>0</v>
      </c>
      <c r="K91" s="289">
        <v>0.56000000000000005</v>
      </c>
      <c r="L91" s="48"/>
      <c r="M91" s="312"/>
      <c r="N91" s="35"/>
      <c r="O91" s="35"/>
      <c r="P91" s="35"/>
      <c r="Q91" s="35"/>
      <c r="R91" s="16"/>
    </row>
    <row r="92" spans="1:18" ht="12.75" x14ac:dyDescent="0.2">
      <c r="A92" s="49" t="s">
        <v>249</v>
      </c>
      <c r="B92" s="26">
        <v>2.2799999999999998</v>
      </c>
      <c r="C92" s="27">
        <v>16.03</v>
      </c>
      <c r="D92" s="27">
        <v>0.13</v>
      </c>
      <c r="E92" s="27">
        <v>0</v>
      </c>
      <c r="F92" s="412">
        <v>18.559999999999999</v>
      </c>
      <c r="G92" s="26">
        <v>0.63</v>
      </c>
      <c r="H92" s="27">
        <v>4.2</v>
      </c>
      <c r="I92" s="27">
        <v>0.03</v>
      </c>
      <c r="J92" s="27">
        <v>0</v>
      </c>
      <c r="K92" s="289">
        <v>4.8899999999999997</v>
      </c>
      <c r="L92" s="48"/>
      <c r="M92" s="312"/>
      <c r="N92" s="35"/>
      <c r="O92" s="35"/>
      <c r="P92" s="35"/>
      <c r="Q92" s="35"/>
      <c r="R92" s="16"/>
    </row>
    <row r="93" spans="1:18" ht="12.75" x14ac:dyDescent="0.2">
      <c r="A93" s="49" t="s">
        <v>74</v>
      </c>
      <c r="B93" s="26">
        <v>154.13</v>
      </c>
      <c r="C93" s="27">
        <v>29.23</v>
      </c>
      <c r="D93" s="27">
        <v>5.64</v>
      </c>
      <c r="E93" s="27">
        <v>0</v>
      </c>
      <c r="F93" s="412">
        <v>194.07</v>
      </c>
      <c r="G93" s="26">
        <v>33.79</v>
      </c>
      <c r="H93" s="27">
        <v>5.89</v>
      </c>
      <c r="I93" s="27">
        <v>0.81</v>
      </c>
      <c r="J93" s="27">
        <v>0</v>
      </c>
      <c r="K93" s="289">
        <v>41.22</v>
      </c>
      <c r="L93" s="48"/>
      <c r="M93" s="312"/>
      <c r="N93" s="35"/>
      <c r="O93" s="35"/>
      <c r="P93" s="35"/>
      <c r="Q93" s="35"/>
      <c r="R93" s="16"/>
    </row>
    <row r="94" spans="1:18" ht="12.75" x14ac:dyDescent="0.2">
      <c r="A94" s="49" t="s">
        <v>75</v>
      </c>
      <c r="B94" s="26">
        <v>10.39</v>
      </c>
      <c r="C94" s="27">
        <v>24.73</v>
      </c>
      <c r="D94" s="27">
        <v>7.01</v>
      </c>
      <c r="E94" s="27">
        <v>0</v>
      </c>
      <c r="F94" s="412">
        <v>48.44</v>
      </c>
      <c r="G94" s="26">
        <v>2.73</v>
      </c>
      <c r="H94" s="27">
        <v>10.74</v>
      </c>
      <c r="I94" s="27">
        <v>2.97</v>
      </c>
      <c r="J94" s="27">
        <v>0</v>
      </c>
      <c r="K94" s="289">
        <v>19.11</v>
      </c>
      <c r="L94" s="48"/>
      <c r="M94" s="312"/>
      <c r="N94" s="35"/>
      <c r="O94" s="35"/>
      <c r="P94" s="35"/>
      <c r="Q94" s="35"/>
      <c r="R94" s="16"/>
    </row>
    <row r="95" spans="1:18" ht="12.75" x14ac:dyDescent="0.2">
      <c r="A95" s="49" t="s">
        <v>76</v>
      </c>
      <c r="B95" s="26">
        <v>55.38</v>
      </c>
      <c r="C95" s="27">
        <v>5.36</v>
      </c>
      <c r="D95" s="27">
        <v>1.81</v>
      </c>
      <c r="E95" s="27">
        <v>0</v>
      </c>
      <c r="F95" s="412">
        <v>64.180000000000007</v>
      </c>
      <c r="G95" s="26">
        <v>0.12</v>
      </c>
      <c r="H95" s="27">
        <v>0.08</v>
      </c>
      <c r="I95" s="27">
        <v>0.02</v>
      </c>
      <c r="J95" s="27">
        <v>0</v>
      </c>
      <c r="K95" s="289">
        <v>0.24</v>
      </c>
      <c r="L95" s="48"/>
      <c r="M95" s="312"/>
      <c r="N95" s="35"/>
      <c r="O95" s="35"/>
      <c r="P95" s="35"/>
      <c r="Q95" s="312"/>
      <c r="R95" s="16"/>
    </row>
    <row r="96" spans="1:18" ht="12.75" x14ac:dyDescent="0.2">
      <c r="A96" s="49" t="s">
        <v>77</v>
      </c>
      <c r="B96" s="26">
        <v>75.17</v>
      </c>
      <c r="C96" s="27">
        <v>1.71</v>
      </c>
      <c r="D96" s="27">
        <v>1.39</v>
      </c>
      <c r="E96" s="27">
        <v>0</v>
      </c>
      <c r="F96" s="412">
        <v>79.52</v>
      </c>
      <c r="G96" s="26">
        <v>10.67</v>
      </c>
      <c r="H96" s="27">
        <v>0</v>
      </c>
      <c r="I96" s="27">
        <v>0</v>
      </c>
      <c r="J96" s="27">
        <v>0</v>
      </c>
      <c r="K96" s="289">
        <v>10.67</v>
      </c>
      <c r="L96" s="48"/>
      <c r="M96" s="312"/>
      <c r="N96" s="35"/>
      <c r="O96" s="35"/>
      <c r="P96" s="35"/>
      <c r="Q96" s="35"/>
      <c r="R96" s="16"/>
    </row>
    <row r="97" spans="1:18" ht="12.75" x14ac:dyDescent="0.2">
      <c r="A97" s="49" t="s">
        <v>78</v>
      </c>
      <c r="B97" s="26">
        <v>15.4</v>
      </c>
      <c r="C97" s="27">
        <v>0</v>
      </c>
      <c r="D97" s="27">
        <v>0</v>
      </c>
      <c r="E97" s="27">
        <v>0</v>
      </c>
      <c r="F97" s="412">
        <v>15.4</v>
      </c>
      <c r="G97" s="26">
        <v>2.2599999999999998</v>
      </c>
      <c r="H97" s="27">
        <v>0</v>
      </c>
      <c r="I97" s="27">
        <v>0</v>
      </c>
      <c r="J97" s="27">
        <v>0</v>
      </c>
      <c r="K97" s="289">
        <v>2.2599999999999998</v>
      </c>
      <c r="L97" s="48"/>
      <c r="M97" s="312"/>
      <c r="N97" s="35"/>
      <c r="O97" s="35"/>
      <c r="P97" s="35"/>
      <c r="Q97" s="35"/>
      <c r="R97" s="16"/>
    </row>
    <row r="98" spans="1:18" ht="12.75" x14ac:dyDescent="0.2">
      <c r="A98" s="49" t="s">
        <v>79</v>
      </c>
      <c r="B98" s="26">
        <v>42.5</v>
      </c>
      <c r="C98" s="27">
        <v>60.31</v>
      </c>
      <c r="D98" s="27">
        <v>7.51</v>
      </c>
      <c r="E98" s="27">
        <v>0</v>
      </c>
      <c r="F98" s="412">
        <v>117.07</v>
      </c>
      <c r="G98" s="26">
        <v>6.14</v>
      </c>
      <c r="H98" s="27">
        <v>31.74</v>
      </c>
      <c r="I98" s="27">
        <v>4.08</v>
      </c>
      <c r="J98" s="27">
        <v>0</v>
      </c>
      <c r="K98" s="289">
        <v>45.64</v>
      </c>
      <c r="L98" s="48"/>
      <c r="M98" s="312"/>
      <c r="N98" s="35"/>
      <c r="O98" s="35"/>
      <c r="P98" s="35"/>
      <c r="Q98" s="35"/>
      <c r="R98" s="16"/>
    </row>
    <row r="99" spans="1:18" ht="12.75" x14ac:dyDescent="0.2">
      <c r="A99" s="49" t="s">
        <v>256</v>
      </c>
      <c r="B99" s="26">
        <v>2.63</v>
      </c>
      <c r="C99" s="27">
        <v>5.32</v>
      </c>
      <c r="D99" s="27">
        <v>0.74</v>
      </c>
      <c r="E99" s="27">
        <v>0</v>
      </c>
      <c r="F99" s="412">
        <v>9.36</v>
      </c>
      <c r="G99" s="26">
        <v>0</v>
      </c>
      <c r="H99" s="27">
        <v>0</v>
      </c>
      <c r="I99" s="27">
        <v>0</v>
      </c>
      <c r="J99" s="27">
        <v>0</v>
      </c>
      <c r="K99" s="289">
        <v>0</v>
      </c>
      <c r="L99" s="48"/>
      <c r="M99" s="312"/>
      <c r="N99" s="35"/>
      <c r="O99" s="35"/>
      <c r="P99" s="35"/>
      <c r="Q99" s="35"/>
      <c r="R99" s="16"/>
    </row>
    <row r="100" spans="1:18" ht="12.75" x14ac:dyDescent="0.2">
      <c r="A100" s="49" t="s">
        <v>80</v>
      </c>
      <c r="B100" s="26">
        <v>12.32</v>
      </c>
      <c r="C100" s="27">
        <v>1.73</v>
      </c>
      <c r="D100" s="27">
        <v>0</v>
      </c>
      <c r="E100" s="27">
        <v>0</v>
      </c>
      <c r="F100" s="412">
        <v>14.05</v>
      </c>
      <c r="G100" s="26">
        <v>1.02</v>
      </c>
      <c r="H100" s="27">
        <v>0.36</v>
      </c>
      <c r="I100" s="27">
        <v>0</v>
      </c>
      <c r="J100" s="27">
        <v>0</v>
      </c>
      <c r="K100" s="289">
        <v>1.38</v>
      </c>
      <c r="L100" s="48"/>
      <c r="M100" s="312"/>
      <c r="N100" s="35"/>
      <c r="O100" s="35"/>
      <c r="P100" s="35"/>
      <c r="Q100" s="35"/>
      <c r="R100" s="16"/>
    </row>
    <row r="101" spans="1:18" ht="13.5" x14ac:dyDescent="0.2">
      <c r="A101" s="435" t="s">
        <v>635</v>
      </c>
      <c r="B101" s="26">
        <v>17.91</v>
      </c>
      <c r="C101" s="27">
        <v>0</v>
      </c>
      <c r="D101" s="27">
        <v>0</v>
      </c>
      <c r="E101" s="27">
        <v>0</v>
      </c>
      <c r="F101" s="412">
        <v>17.91</v>
      </c>
      <c r="G101" s="26">
        <v>10</v>
      </c>
      <c r="H101" s="27">
        <v>0</v>
      </c>
      <c r="I101" s="27">
        <v>0</v>
      </c>
      <c r="J101" s="27">
        <v>0</v>
      </c>
      <c r="K101" s="289">
        <v>10</v>
      </c>
      <c r="L101" s="48"/>
      <c r="M101" s="312"/>
      <c r="N101" s="35"/>
      <c r="O101" s="35"/>
      <c r="P101" s="35"/>
      <c r="Q101" s="35"/>
      <c r="R101" s="16"/>
    </row>
    <row r="102" spans="1:18" ht="12.75" x14ac:dyDescent="0.2">
      <c r="A102" s="49" t="s">
        <v>739</v>
      </c>
      <c r="B102" s="26">
        <v>0.31</v>
      </c>
      <c r="C102" s="27">
        <v>3.47</v>
      </c>
      <c r="D102" s="27">
        <v>0.39</v>
      </c>
      <c r="E102" s="27">
        <v>0</v>
      </c>
      <c r="F102" s="412">
        <v>4.5199999999999996</v>
      </c>
      <c r="G102" s="26">
        <v>0.31</v>
      </c>
      <c r="H102" s="27">
        <v>3.47</v>
      </c>
      <c r="I102" s="27">
        <v>0.39</v>
      </c>
      <c r="J102" s="27">
        <v>0</v>
      </c>
      <c r="K102" s="289">
        <v>4.5199999999999996</v>
      </c>
      <c r="L102" s="48"/>
      <c r="M102" s="312"/>
      <c r="N102" s="35"/>
      <c r="O102" s="35"/>
      <c r="P102" s="35"/>
      <c r="Q102" s="35"/>
      <c r="R102" s="16"/>
    </row>
    <row r="103" spans="1:18" ht="12.75" x14ac:dyDescent="0.2">
      <c r="A103" s="53" t="s">
        <v>82</v>
      </c>
      <c r="B103" s="54">
        <v>106.01</v>
      </c>
      <c r="C103" s="55">
        <v>220.47</v>
      </c>
      <c r="D103" s="55">
        <v>40.479999999999997</v>
      </c>
      <c r="E103" s="55">
        <v>17.11</v>
      </c>
      <c r="F103" s="520">
        <v>420.5</v>
      </c>
      <c r="G103" s="54">
        <v>4.41</v>
      </c>
      <c r="H103" s="55">
        <v>25.11</v>
      </c>
      <c r="I103" s="55">
        <v>4.41</v>
      </c>
      <c r="J103" s="55">
        <v>0</v>
      </c>
      <c r="K103" s="290">
        <v>37.909999999999997</v>
      </c>
      <c r="L103" s="48"/>
      <c r="M103" s="312"/>
      <c r="N103" s="35"/>
      <c r="O103" s="35"/>
      <c r="P103" s="35"/>
      <c r="Q103" s="35"/>
      <c r="R103" s="16"/>
    </row>
    <row r="104" spans="1:18" s="61" customFormat="1" ht="13.5" thickBot="1" x14ac:dyDescent="0.25">
      <c r="A104" s="57" t="s">
        <v>88</v>
      </c>
      <c r="B104" s="58">
        <f t="shared" ref="B104:K104" si="0">SUM(B5:B103)</f>
        <v>5467.6699999999983</v>
      </c>
      <c r="C104" s="59">
        <f t="shared" si="0"/>
        <v>3863.9799999999996</v>
      </c>
      <c r="D104" s="59">
        <f t="shared" si="0"/>
        <v>304.8599999999999</v>
      </c>
      <c r="E104" s="59">
        <f t="shared" si="0"/>
        <v>134.03</v>
      </c>
      <c r="F104" s="439">
        <f t="shared" si="0"/>
        <v>10044.870000000004</v>
      </c>
      <c r="G104" s="58">
        <f t="shared" si="0"/>
        <v>1093.9100000000005</v>
      </c>
      <c r="H104" s="59">
        <f t="shared" si="0"/>
        <v>1439.9799999999998</v>
      </c>
      <c r="I104" s="59">
        <f t="shared" si="0"/>
        <v>75.52</v>
      </c>
      <c r="J104" s="59">
        <f t="shared" si="0"/>
        <v>18.28</v>
      </c>
      <c r="K104" s="439">
        <f t="shared" si="0"/>
        <v>2695.66</v>
      </c>
      <c r="L104" s="60"/>
      <c r="M104" s="35"/>
      <c r="N104" s="35"/>
      <c r="O104" s="35"/>
      <c r="P104" s="35"/>
      <c r="Q104" s="35"/>
      <c r="R104" s="16"/>
    </row>
    <row r="105" spans="1:18" ht="12.75" x14ac:dyDescent="0.2">
      <c r="B105" s="35"/>
      <c r="C105" s="35"/>
      <c r="D105" s="35"/>
      <c r="E105" s="35"/>
      <c r="F105" s="35"/>
      <c r="G105" s="48"/>
      <c r="H105" s="48"/>
      <c r="I105" s="48"/>
      <c r="J105" s="48"/>
      <c r="K105" s="48"/>
      <c r="M105" s="16"/>
      <c r="N105" s="35"/>
      <c r="O105" s="35"/>
      <c r="P105" s="35"/>
      <c r="Q105" s="35"/>
      <c r="R105" s="16"/>
    </row>
    <row r="106" spans="1:18" ht="12.75" x14ac:dyDescent="0.2">
      <c r="A106" s="43" t="s">
        <v>584</v>
      </c>
      <c r="B106" s="62"/>
      <c r="C106" s="62"/>
      <c r="D106" s="62"/>
      <c r="E106" s="62"/>
      <c r="F106" s="62"/>
      <c r="G106" s="48"/>
      <c r="H106" s="48"/>
      <c r="I106" s="48"/>
      <c r="J106" s="48"/>
      <c r="K106" s="48"/>
      <c r="M106" s="16"/>
      <c r="N106" s="35"/>
      <c r="O106" s="35"/>
      <c r="P106" s="35"/>
      <c r="Q106" s="35"/>
      <c r="R106" s="16"/>
    </row>
    <row r="107" spans="1:18" ht="13.5" x14ac:dyDescent="0.2">
      <c r="A107" s="43" t="s">
        <v>91</v>
      </c>
      <c r="B107" s="62"/>
      <c r="C107" s="62"/>
      <c r="D107" s="62"/>
      <c r="E107" s="62"/>
      <c r="F107" s="62"/>
      <c r="G107" s="63"/>
      <c r="H107" s="63"/>
      <c r="I107" s="63"/>
      <c r="J107" s="63"/>
      <c r="K107" s="62"/>
      <c r="M107" s="16"/>
      <c r="N107" s="16"/>
      <c r="O107" s="16"/>
      <c r="P107" s="16"/>
      <c r="Q107" s="35"/>
      <c r="R107" s="16"/>
    </row>
    <row r="108" spans="1:18" ht="12.75" x14ac:dyDescent="0.2">
      <c r="A108" s="43" t="s">
        <v>669</v>
      </c>
      <c r="B108" s="62"/>
      <c r="C108" s="62"/>
      <c r="D108" s="62"/>
      <c r="E108" s="62"/>
      <c r="F108" s="62"/>
      <c r="G108" s="63"/>
      <c r="H108" s="63"/>
      <c r="I108" s="63"/>
      <c r="J108" s="63"/>
      <c r="K108" s="63"/>
      <c r="M108" s="16"/>
      <c r="N108" s="35"/>
      <c r="O108" s="35"/>
      <c r="P108" s="35"/>
      <c r="Q108" s="35"/>
      <c r="R108" s="16"/>
    </row>
    <row r="109" spans="1:18" ht="12.75" x14ac:dyDescent="0.2">
      <c r="A109" s="522" t="s">
        <v>741</v>
      </c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M109" s="16"/>
      <c r="N109" s="35"/>
      <c r="O109" s="35"/>
      <c r="P109" s="35"/>
      <c r="Q109" s="35"/>
      <c r="R109" s="16"/>
    </row>
    <row r="110" spans="1:18" ht="12.75" x14ac:dyDescent="0.2">
      <c r="E110" s="62"/>
      <c r="F110" s="62"/>
      <c r="G110" s="62"/>
      <c r="H110" s="62"/>
      <c r="I110" s="62"/>
      <c r="J110" s="62"/>
      <c r="K110" s="62"/>
      <c r="M110" s="16"/>
      <c r="N110" s="35"/>
      <c r="O110" s="35"/>
      <c r="P110" s="35"/>
      <c r="Q110" s="35"/>
      <c r="R110" s="16"/>
    </row>
    <row r="111" spans="1:18" x14ac:dyDescent="0.2">
      <c r="A111" s="253" t="s">
        <v>578</v>
      </c>
      <c r="B111" s="253"/>
      <c r="C111" s="253"/>
      <c r="D111" s="253"/>
      <c r="E111" s="253"/>
      <c r="F111" s="253"/>
    </row>
    <row r="112" spans="1:18" x14ac:dyDescent="0.2">
      <c r="A112" s="253" t="s">
        <v>246</v>
      </c>
      <c r="B112" s="253"/>
      <c r="C112" s="253"/>
      <c r="D112" s="253"/>
      <c r="E112" s="253"/>
      <c r="F112" s="253"/>
    </row>
    <row r="113" spans="1:14" x14ac:dyDescent="0.2">
      <c r="A113" s="253" t="s">
        <v>670</v>
      </c>
      <c r="B113" s="253"/>
      <c r="C113" s="253"/>
      <c r="D113" s="253"/>
      <c r="E113" s="253"/>
      <c r="F113" s="253"/>
    </row>
    <row r="114" spans="1:14" x14ac:dyDescent="0.2">
      <c r="A114" s="521" t="s">
        <v>744</v>
      </c>
      <c r="B114" s="253"/>
      <c r="C114" s="253"/>
      <c r="D114" s="253"/>
      <c r="E114" s="253"/>
      <c r="F114" s="253"/>
    </row>
    <row r="115" spans="1:14" x14ac:dyDescent="0.2">
      <c r="A115" s="253"/>
      <c r="B115" s="253"/>
      <c r="C115" s="253"/>
      <c r="D115" s="253"/>
      <c r="E115" s="253"/>
      <c r="F115" s="253"/>
    </row>
    <row r="116" spans="1:14" x14ac:dyDescent="0.2">
      <c r="A116" s="253"/>
      <c r="B116" s="253"/>
      <c r="C116" s="253"/>
      <c r="D116" s="253"/>
      <c r="E116" s="253"/>
      <c r="F116" s="253"/>
    </row>
    <row r="123" spans="1:14" x14ac:dyDescent="0.2">
      <c r="N123" s="306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562E-77D3-41CF-B318-4835F48101D3}">
  <dimension ref="A1:R25"/>
  <sheetViews>
    <sheetView zoomScale="99" zoomScaleNormal="99" workbookViewId="0">
      <selection sqref="A1:H1"/>
    </sheetView>
  </sheetViews>
  <sheetFormatPr baseColWidth="10" defaultColWidth="11.42578125" defaultRowHeight="12" x14ac:dyDescent="0.2"/>
  <cols>
    <col min="1" max="1" width="25.85546875" style="43" customWidth="1"/>
    <col min="2" max="3" width="8.5703125" style="43" customWidth="1"/>
    <col min="4" max="4" width="9" style="43" customWidth="1"/>
    <col min="5" max="5" width="9.7109375" style="43" customWidth="1"/>
    <col min="6" max="6" width="9.28515625" style="43" customWidth="1"/>
    <col min="7" max="8" width="9.140625" style="43" customWidth="1"/>
    <col min="9" max="9" width="9" style="43" customWidth="1"/>
    <col min="10" max="10" width="11" style="43" customWidth="1"/>
    <col min="11" max="11" width="11.28515625" style="43" customWidth="1"/>
    <col min="12" max="16384" width="11.42578125" style="43"/>
  </cols>
  <sheetData>
    <row r="1" spans="1:18" ht="85.5" customHeight="1" thickBot="1" x14ac:dyDescent="0.25">
      <c r="A1" s="573" t="s">
        <v>745</v>
      </c>
      <c r="B1" s="573"/>
      <c r="C1" s="573"/>
      <c r="D1" s="573"/>
      <c r="E1" s="573"/>
      <c r="F1" s="573"/>
      <c r="G1" s="573"/>
      <c r="H1" s="573"/>
    </row>
    <row r="2" spans="1:18" ht="26.25" customHeight="1" x14ac:dyDescent="0.2">
      <c r="A2" s="567" t="s">
        <v>146</v>
      </c>
      <c r="B2" s="568"/>
      <c r="C2" s="568"/>
      <c r="D2" s="568"/>
      <c r="E2" s="568"/>
      <c r="F2" s="569"/>
      <c r="G2" s="570" t="s">
        <v>746</v>
      </c>
      <c r="H2" s="571"/>
      <c r="I2" s="571"/>
      <c r="J2" s="571"/>
      <c r="K2" s="572"/>
    </row>
    <row r="3" spans="1:18" ht="36" x14ac:dyDescent="0.25">
      <c r="A3" s="427" t="s">
        <v>395</v>
      </c>
      <c r="B3" s="209" t="s">
        <v>138</v>
      </c>
      <c r="C3" s="209" t="s">
        <v>139</v>
      </c>
      <c r="D3" s="209" t="s">
        <v>145</v>
      </c>
      <c r="E3" s="209" t="s">
        <v>140</v>
      </c>
      <c r="F3" s="418" t="s">
        <v>574</v>
      </c>
      <c r="G3" s="209" t="s">
        <v>138</v>
      </c>
      <c r="H3" s="209" t="s">
        <v>139</v>
      </c>
      <c r="I3" s="209" t="s">
        <v>145</v>
      </c>
      <c r="J3" s="209" t="s">
        <v>140</v>
      </c>
      <c r="K3" s="210" t="s">
        <v>575</v>
      </c>
      <c r="M3" s="44"/>
      <c r="N3" s="45"/>
      <c r="O3" s="45"/>
      <c r="P3" s="45"/>
      <c r="Q3" s="44"/>
      <c r="R3" s="44"/>
    </row>
    <row r="4" spans="1:18" ht="27.75" thickBot="1" x14ac:dyDescent="0.25">
      <c r="A4" s="430" t="s">
        <v>397</v>
      </c>
      <c r="B4" s="205" t="s">
        <v>345</v>
      </c>
      <c r="C4" s="212" t="s">
        <v>346</v>
      </c>
      <c r="D4" s="212" t="s">
        <v>143</v>
      </c>
      <c r="E4" s="212" t="s">
        <v>345</v>
      </c>
      <c r="F4" s="212" t="s">
        <v>345</v>
      </c>
      <c r="G4" s="212" t="s">
        <v>345</v>
      </c>
      <c r="H4" s="212" t="s">
        <v>346</v>
      </c>
      <c r="I4" s="212" t="s">
        <v>143</v>
      </c>
      <c r="J4" s="212" t="s">
        <v>345</v>
      </c>
      <c r="K4" s="213" t="s">
        <v>345</v>
      </c>
      <c r="M4" s="47"/>
      <c r="N4" s="47"/>
      <c r="O4" s="47"/>
      <c r="P4" s="47"/>
      <c r="Q4" s="47"/>
      <c r="R4" s="47"/>
    </row>
    <row r="5" spans="1:18" ht="13.5" x14ac:dyDescent="0.2">
      <c r="A5" s="49" t="s">
        <v>747</v>
      </c>
      <c r="B5" s="26">
        <v>0.92</v>
      </c>
      <c r="C5" s="27">
        <v>0.06</v>
      </c>
      <c r="D5" s="27">
        <v>0</v>
      </c>
      <c r="E5" s="27">
        <v>0</v>
      </c>
      <c r="F5" s="412">
        <v>0.97</v>
      </c>
      <c r="G5" s="27">
        <v>0.17</v>
      </c>
      <c r="H5" s="27">
        <v>0.01</v>
      </c>
      <c r="I5" s="27">
        <v>0</v>
      </c>
      <c r="J5" s="27">
        <v>0</v>
      </c>
      <c r="K5" s="289">
        <v>0.18</v>
      </c>
      <c r="L5" s="48"/>
      <c r="M5" s="312"/>
      <c r="N5" s="35"/>
      <c r="O5" s="35"/>
      <c r="P5" s="35"/>
      <c r="Q5" s="35"/>
      <c r="R5" s="16"/>
    </row>
    <row r="6" spans="1:18" s="61" customFormat="1" ht="12.75" x14ac:dyDescent="0.2">
      <c r="A6" s="523" t="s">
        <v>88</v>
      </c>
      <c r="B6" s="524">
        <f t="shared" ref="B6:K6" si="0">SUM(B5:B5)</f>
        <v>0.92</v>
      </c>
      <c r="C6" s="525">
        <f t="shared" si="0"/>
        <v>0.06</v>
      </c>
      <c r="D6" s="525">
        <f t="shared" si="0"/>
        <v>0</v>
      </c>
      <c r="E6" s="525">
        <f t="shared" si="0"/>
        <v>0</v>
      </c>
      <c r="F6" s="526">
        <f t="shared" si="0"/>
        <v>0.97</v>
      </c>
      <c r="G6" s="524">
        <f t="shared" si="0"/>
        <v>0.17</v>
      </c>
      <c r="H6" s="525">
        <f t="shared" si="0"/>
        <v>0.01</v>
      </c>
      <c r="I6" s="525">
        <f t="shared" si="0"/>
        <v>0</v>
      </c>
      <c r="J6" s="525">
        <f t="shared" si="0"/>
        <v>0</v>
      </c>
      <c r="K6" s="527">
        <f t="shared" si="0"/>
        <v>0.18</v>
      </c>
      <c r="L6" s="60"/>
      <c r="M6" s="35"/>
      <c r="N6" s="35"/>
      <c r="O6" s="35"/>
      <c r="P6" s="35"/>
      <c r="Q6" s="35"/>
      <c r="R6" s="16"/>
    </row>
    <row r="7" spans="1:18" ht="12.75" x14ac:dyDescent="0.2">
      <c r="B7" s="35"/>
      <c r="C7" s="35"/>
      <c r="D7" s="35"/>
      <c r="E7" s="35"/>
      <c r="F7" s="35"/>
      <c r="G7" s="48"/>
      <c r="H7" s="48"/>
      <c r="I7" s="48"/>
      <c r="J7" s="48"/>
      <c r="K7" s="48"/>
      <c r="M7" s="16"/>
      <c r="N7" s="35"/>
      <c r="O7" s="35"/>
      <c r="P7" s="35"/>
      <c r="Q7" s="35"/>
      <c r="R7" s="16"/>
    </row>
    <row r="8" spans="1:18" ht="12.75" x14ac:dyDescent="0.2">
      <c r="B8" s="62"/>
      <c r="C8" s="62"/>
      <c r="D8" s="62"/>
      <c r="E8" s="62"/>
      <c r="F8" s="62"/>
      <c r="G8" s="48"/>
      <c r="H8" s="48"/>
      <c r="I8" s="48"/>
      <c r="J8" s="48"/>
      <c r="K8" s="48"/>
      <c r="M8" s="16"/>
      <c r="N8" s="35"/>
      <c r="O8" s="35"/>
      <c r="P8" s="35"/>
      <c r="Q8" s="35"/>
      <c r="R8" s="16"/>
    </row>
    <row r="9" spans="1:18" ht="12.75" x14ac:dyDescent="0.2">
      <c r="A9" s="43" t="s">
        <v>584</v>
      </c>
      <c r="B9" s="62"/>
      <c r="C9" s="62"/>
      <c r="D9" s="62"/>
      <c r="E9" s="62"/>
      <c r="F9" s="62"/>
      <c r="G9" s="63"/>
      <c r="H9" s="63"/>
      <c r="I9" s="63"/>
      <c r="J9" s="63"/>
      <c r="K9" s="62"/>
      <c r="M9" s="16"/>
      <c r="N9" s="16"/>
      <c r="O9" s="16"/>
      <c r="P9" s="16"/>
      <c r="Q9" s="35"/>
      <c r="R9" s="16"/>
    </row>
    <row r="10" spans="1:18" ht="13.5" x14ac:dyDescent="0.2">
      <c r="A10" s="43" t="s">
        <v>91</v>
      </c>
      <c r="B10" s="62"/>
      <c r="C10" s="62"/>
      <c r="D10" s="62"/>
      <c r="E10" s="62"/>
      <c r="F10" s="62"/>
      <c r="G10" s="63"/>
      <c r="H10" s="63"/>
      <c r="I10" s="63"/>
      <c r="J10" s="63"/>
      <c r="K10" s="63"/>
      <c r="M10" s="16"/>
      <c r="N10" s="35"/>
      <c r="O10" s="35"/>
      <c r="P10" s="35"/>
      <c r="Q10" s="35"/>
      <c r="R10" s="16"/>
    </row>
    <row r="11" spans="1:18" ht="12.75" x14ac:dyDescent="0.2">
      <c r="A11" s="70" t="s">
        <v>640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M11" s="16"/>
      <c r="N11" s="35"/>
      <c r="O11" s="35"/>
      <c r="P11" s="35"/>
      <c r="Q11" s="35"/>
      <c r="R11" s="16"/>
    </row>
    <row r="12" spans="1:18" ht="12.75" x14ac:dyDescent="0.2">
      <c r="A12" s="522"/>
      <c r="E12" s="62"/>
      <c r="F12" s="62"/>
      <c r="G12" s="62"/>
      <c r="H12" s="62"/>
      <c r="I12" s="62"/>
      <c r="J12" s="62"/>
      <c r="K12" s="62"/>
      <c r="M12" s="16"/>
      <c r="N12" s="35"/>
      <c r="O12" s="35"/>
      <c r="P12" s="35"/>
      <c r="Q12" s="35"/>
      <c r="R12" s="16"/>
    </row>
    <row r="13" spans="1:18" x14ac:dyDescent="0.2">
      <c r="B13" s="253"/>
      <c r="C13" s="253"/>
      <c r="D13" s="253"/>
      <c r="E13" s="253"/>
      <c r="F13" s="253"/>
    </row>
    <row r="14" spans="1:18" x14ac:dyDescent="0.2">
      <c r="A14" s="253" t="s">
        <v>578</v>
      </c>
      <c r="B14" s="253"/>
      <c r="C14" s="253"/>
      <c r="D14" s="253"/>
      <c r="E14" s="253"/>
      <c r="F14" s="253"/>
    </row>
    <row r="15" spans="1:18" x14ac:dyDescent="0.2">
      <c r="A15" s="253" t="s">
        <v>246</v>
      </c>
      <c r="B15" s="253"/>
      <c r="C15" s="253"/>
      <c r="D15" s="253"/>
      <c r="E15" s="253"/>
      <c r="F15" s="253"/>
    </row>
    <row r="16" spans="1:18" x14ac:dyDescent="0.2">
      <c r="A16" s="274" t="s">
        <v>641</v>
      </c>
      <c r="B16" s="253"/>
      <c r="C16" s="253"/>
      <c r="D16" s="253"/>
      <c r="E16" s="253"/>
      <c r="F16" s="253"/>
    </row>
    <row r="17" spans="1:14" x14ac:dyDescent="0.2">
      <c r="A17" s="521"/>
      <c r="B17" s="253"/>
      <c r="C17" s="253"/>
      <c r="D17" s="253"/>
      <c r="E17" s="253"/>
      <c r="F17" s="253"/>
    </row>
    <row r="18" spans="1:14" x14ac:dyDescent="0.2">
      <c r="A18" s="253"/>
      <c r="B18" s="253"/>
      <c r="C18" s="253"/>
      <c r="D18" s="253"/>
      <c r="E18" s="253"/>
      <c r="F18" s="253"/>
    </row>
    <row r="25" spans="1:14" x14ac:dyDescent="0.2">
      <c r="N25" s="306"/>
    </row>
  </sheetData>
  <mergeCells count="3">
    <mergeCell ref="A1:H1"/>
    <mergeCell ref="A2:F2"/>
    <mergeCell ref="G2:K2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C3EB-BF5D-4A3E-A262-6E33CFF96AC8}">
  <dimension ref="A1:H16"/>
  <sheetViews>
    <sheetView workbookViewId="0">
      <selection sqref="A1:E1"/>
    </sheetView>
  </sheetViews>
  <sheetFormatPr baseColWidth="10" defaultColWidth="11.42578125" defaultRowHeight="12.75" x14ac:dyDescent="0.2"/>
  <cols>
    <col min="1" max="1" width="27.140625" style="16" customWidth="1"/>
    <col min="2" max="16384" width="11.42578125" style="16"/>
  </cols>
  <sheetData>
    <row r="1" spans="1:8" ht="83.25" customHeight="1" x14ac:dyDescent="0.2">
      <c r="A1" s="573" t="s">
        <v>752</v>
      </c>
      <c r="B1" s="573"/>
      <c r="C1" s="573"/>
      <c r="D1" s="573"/>
      <c r="E1" s="573"/>
    </row>
    <row r="2" spans="1:8" ht="37.5" x14ac:dyDescent="0.2">
      <c r="A2" s="427" t="s">
        <v>395</v>
      </c>
      <c r="B2" s="205" t="s">
        <v>138</v>
      </c>
      <c r="C2" s="205" t="s">
        <v>139</v>
      </c>
      <c r="D2" s="205" t="s">
        <v>579</v>
      </c>
      <c r="E2" s="205" t="s">
        <v>140</v>
      </c>
      <c r="F2" s="205" t="s">
        <v>396</v>
      </c>
      <c r="G2" s="428" t="s">
        <v>639</v>
      </c>
    </row>
    <row r="3" spans="1:8" ht="24" x14ac:dyDescent="0.25">
      <c r="A3" s="430" t="s">
        <v>397</v>
      </c>
      <c r="B3" s="205" t="s">
        <v>141</v>
      </c>
      <c r="C3" s="337" t="s">
        <v>142</v>
      </c>
      <c r="D3" s="205" t="s">
        <v>143</v>
      </c>
      <c r="E3" s="337" t="s">
        <v>141</v>
      </c>
      <c r="F3" s="205" t="s">
        <v>141</v>
      </c>
      <c r="G3" s="431"/>
      <c r="H3" s="338"/>
    </row>
    <row r="4" spans="1:8" ht="17.25" x14ac:dyDescent="0.25">
      <c r="A4" s="301" t="s">
        <v>642</v>
      </c>
      <c r="B4" s="452">
        <v>0.36</v>
      </c>
      <c r="C4" s="453">
        <v>7.0000000000000007E-2</v>
      </c>
      <c r="D4" s="452">
        <v>0.02</v>
      </c>
      <c r="E4" s="453">
        <v>0</v>
      </c>
      <c r="F4" s="452">
        <v>0.47</v>
      </c>
      <c r="G4" s="454">
        <v>2009</v>
      </c>
      <c r="H4" s="338"/>
    </row>
    <row r="5" spans="1:8" ht="17.25" x14ac:dyDescent="0.25">
      <c r="A5" s="391" t="s">
        <v>643</v>
      </c>
      <c r="B5" s="455">
        <v>7.0000000000000007E-2</v>
      </c>
      <c r="C5" s="390">
        <v>0.16</v>
      </c>
      <c r="D5" s="455">
        <v>0</v>
      </c>
      <c r="E5" s="390">
        <v>0</v>
      </c>
      <c r="F5" s="455">
        <v>0.23</v>
      </c>
      <c r="G5" s="456">
        <v>1996</v>
      </c>
    </row>
    <row r="6" spans="1:8" x14ac:dyDescent="0.2">
      <c r="A6" s="429" t="s">
        <v>89</v>
      </c>
      <c r="B6" s="457">
        <f>SUM(B4:B5)</f>
        <v>0.43</v>
      </c>
      <c r="C6" s="458">
        <f>SUM(C4:C5)</f>
        <v>0.23</v>
      </c>
      <c r="D6" s="459">
        <f>SUM(D4:D5)</f>
        <v>0.02</v>
      </c>
      <c r="E6" s="458">
        <f>SUM(E4:E5)</f>
        <v>0</v>
      </c>
      <c r="F6" s="459">
        <f>SUM(F4:F5)</f>
        <v>0.7</v>
      </c>
      <c r="G6" s="460"/>
    </row>
    <row r="7" spans="1:8" x14ac:dyDescent="0.2">
      <c r="A7" s="339"/>
      <c r="B7" s="67"/>
      <c r="C7" s="67"/>
      <c r="D7" s="67"/>
      <c r="E7" s="67"/>
      <c r="F7" s="67"/>
      <c r="G7" s="43"/>
    </row>
    <row r="8" spans="1:8" x14ac:dyDescent="0.2">
      <c r="A8" s="339" t="s">
        <v>584</v>
      </c>
      <c r="B8" s="67"/>
      <c r="C8" s="67"/>
      <c r="D8" s="67"/>
      <c r="E8" s="67"/>
      <c r="F8" s="67"/>
      <c r="G8" s="43"/>
    </row>
    <row r="9" spans="1:8" ht="13.5" x14ac:dyDescent="0.2">
      <c r="A9" s="70" t="s">
        <v>306</v>
      </c>
      <c r="B9" s="70"/>
      <c r="C9" s="70"/>
      <c r="D9" s="70"/>
      <c r="E9" s="15"/>
      <c r="F9" s="15"/>
      <c r="G9" s="15"/>
      <c r="H9" s="15"/>
    </row>
    <row r="10" spans="1:8" x14ac:dyDescent="0.2">
      <c r="A10" s="70" t="s">
        <v>640</v>
      </c>
      <c r="B10" s="70"/>
      <c r="C10" s="70"/>
      <c r="D10" s="70"/>
      <c r="E10" s="15"/>
      <c r="F10" s="15"/>
      <c r="G10" s="15"/>
      <c r="H10" s="15"/>
    </row>
    <row r="11" spans="1:8" x14ac:dyDescent="0.2">
      <c r="A11" s="70"/>
      <c r="B11" s="70"/>
      <c r="C11" s="70"/>
      <c r="D11" s="70"/>
      <c r="E11" s="15"/>
      <c r="F11" s="15"/>
      <c r="G11" s="15"/>
      <c r="H11" s="15"/>
    </row>
    <row r="13" spans="1:8" x14ac:dyDescent="0.2">
      <c r="A13" s="274" t="s">
        <v>578</v>
      </c>
      <c r="B13" s="70"/>
      <c r="C13" s="70"/>
      <c r="D13" s="70"/>
      <c r="E13" s="70"/>
      <c r="F13" s="70"/>
      <c r="G13" s="70"/>
    </row>
    <row r="14" spans="1:8" ht="13.5" x14ac:dyDescent="0.2">
      <c r="A14" s="274" t="s">
        <v>304</v>
      </c>
      <c r="B14" s="274"/>
      <c r="C14" s="274"/>
      <c r="D14" s="274"/>
      <c r="E14" s="274"/>
      <c r="F14" s="274"/>
      <c r="G14" s="274"/>
      <c r="H14" s="251"/>
    </row>
    <row r="15" spans="1:8" x14ac:dyDescent="0.2">
      <c r="A15" s="274" t="s">
        <v>641</v>
      </c>
      <c r="B15" s="70"/>
      <c r="C15" s="70"/>
      <c r="D15" s="70"/>
      <c r="E15" s="70"/>
      <c r="F15" s="70"/>
      <c r="G15" s="70"/>
    </row>
    <row r="16" spans="1:8" x14ac:dyDescent="0.2">
      <c r="A16" s="25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2AF3-3036-46B6-B39E-DF344EA10FBD}">
  <dimension ref="A1:H14"/>
  <sheetViews>
    <sheetView workbookViewId="0">
      <selection sqref="A1:E1"/>
    </sheetView>
  </sheetViews>
  <sheetFormatPr baseColWidth="10" defaultColWidth="11.42578125" defaultRowHeight="12.75" x14ac:dyDescent="0.2"/>
  <cols>
    <col min="1" max="1" width="27.140625" style="16" customWidth="1"/>
    <col min="2" max="16384" width="11.42578125" style="16"/>
  </cols>
  <sheetData>
    <row r="1" spans="1:8" ht="83.25" customHeight="1" x14ac:dyDescent="0.2">
      <c r="A1" s="573" t="s">
        <v>751</v>
      </c>
      <c r="B1" s="573"/>
      <c r="C1" s="573"/>
      <c r="D1" s="573"/>
      <c r="E1" s="573"/>
    </row>
    <row r="2" spans="1:8" ht="37.5" x14ac:dyDescent="0.2">
      <c r="A2" s="427" t="s">
        <v>395</v>
      </c>
      <c r="B2" s="205" t="s">
        <v>138</v>
      </c>
      <c r="C2" s="205" t="s">
        <v>139</v>
      </c>
      <c r="D2" s="205" t="s">
        <v>579</v>
      </c>
      <c r="E2" s="205" t="s">
        <v>140</v>
      </c>
      <c r="F2" s="205" t="s">
        <v>396</v>
      </c>
      <c r="G2" s="428" t="s">
        <v>639</v>
      </c>
    </row>
    <row r="3" spans="1:8" ht="24" x14ac:dyDescent="0.25">
      <c r="A3" s="430" t="s">
        <v>397</v>
      </c>
      <c r="B3" s="205" t="s">
        <v>141</v>
      </c>
      <c r="C3" s="337" t="s">
        <v>142</v>
      </c>
      <c r="D3" s="205" t="s">
        <v>143</v>
      </c>
      <c r="E3" s="337" t="s">
        <v>141</v>
      </c>
      <c r="F3" s="205" t="s">
        <v>141</v>
      </c>
      <c r="G3" s="431"/>
      <c r="H3" s="338"/>
    </row>
    <row r="4" spans="1:8" ht="17.25" x14ac:dyDescent="0.25">
      <c r="A4" s="483" t="s">
        <v>749</v>
      </c>
      <c r="B4" s="484">
        <v>30.47</v>
      </c>
      <c r="C4" s="485">
        <v>0</v>
      </c>
      <c r="D4" s="484">
        <v>0</v>
      </c>
      <c r="E4" s="485">
        <v>0</v>
      </c>
      <c r="F4" s="484">
        <v>30.47</v>
      </c>
      <c r="G4" s="486">
        <v>1992</v>
      </c>
      <c r="H4" s="338"/>
    </row>
    <row r="5" spans="1:8" x14ac:dyDescent="0.2">
      <c r="A5" s="429" t="s">
        <v>89</v>
      </c>
      <c r="B5" s="457">
        <f>SUM(B4:B4)</f>
        <v>30.47</v>
      </c>
      <c r="C5" s="458">
        <f>SUM(C4:C4)</f>
        <v>0</v>
      </c>
      <c r="D5" s="459">
        <f>SUM(D4:D4)</f>
        <v>0</v>
      </c>
      <c r="E5" s="458">
        <f>SUM(E4:E4)</f>
        <v>0</v>
      </c>
      <c r="F5" s="459">
        <f>SUM(F4:F4)</f>
        <v>30.47</v>
      </c>
      <c r="G5" s="460"/>
    </row>
    <row r="6" spans="1:8" x14ac:dyDescent="0.2">
      <c r="A6" s="339"/>
      <c r="B6" s="67"/>
      <c r="C6" s="67"/>
      <c r="D6" s="67"/>
      <c r="E6" s="67"/>
      <c r="F6" s="67"/>
      <c r="G6" s="43"/>
    </row>
    <row r="7" spans="1:8" x14ac:dyDescent="0.2">
      <c r="A7" s="339" t="s">
        <v>584</v>
      </c>
      <c r="B7" s="67"/>
      <c r="C7" s="67"/>
      <c r="D7" s="67"/>
      <c r="E7" s="67"/>
      <c r="F7" s="67"/>
      <c r="G7" s="43"/>
    </row>
    <row r="8" spans="1:8" ht="13.5" x14ac:dyDescent="0.2">
      <c r="A8" s="70" t="s">
        <v>306</v>
      </c>
      <c r="B8" s="70"/>
      <c r="C8" s="70"/>
      <c r="D8" s="70"/>
      <c r="E8" s="15"/>
      <c r="F8" s="15"/>
      <c r="G8" s="15"/>
      <c r="H8" s="15"/>
    </row>
    <row r="9" spans="1:8" x14ac:dyDescent="0.2">
      <c r="A9" s="48" t="s">
        <v>759</v>
      </c>
      <c r="B9" s="70"/>
      <c r="C9" s="70"/>
      <c r="D9" s="70"/>
      <c r="E9" s="15"/>
      <c r="F9" s="15"/>
      <c r="G9" s="15"/>
      <c r="H9" s="15"/>
    </row>
    <row r="11" spans="1:8" x14ac:dyDescent="0.2">
      <c r="A11" s="274" t="s">
        <v>578</v>
      </c>
      <c r="B11" s="70"/>
      <c r="C11" s="70"/>
      <c r="D11" s="70"/>
      <c r="E11" s="70"/>
      <c r="F11" s="70"/>
      <c r="G11" s="70"/>
    </row>
    <row r="12" spans="1:8" ht="13.5" x14ac:dyDescent="0.2">
      <c r="A12" s="274" t="s">
        <v>304</v>
      </c>
      <c r="B12" s="274"/>
      <c r="C12" s="274"/>
      <c r="D12" s="274"/>
      <c r="E12" s="274"/>
      <c r="F12" s="274"/>
      <c r="G12" s="274"/>
      <c r="H12" s="251"/>
    </row>
    <row r="13" spans="1:8" x14ac:dyDescent="0.2">
      <c r="A13" s="272" t="s">
        <v>760</v>
      </c>
      <c r="B13" s="70"/>
      <c r="C13" s="70"/>
      <c r="D13" s="70"/>
      <c r="E13" s="70"/>
      <c r="F13" s="70"/>
      <c r="G13" s="70"/>
    </row>
    <row r="14" spans="1:8" x14ac:dyDescent="0.2">
      <c r="A14" s="25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EFE03AB-85A1-45A2-AE0D-B7103A9FF3A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14</vt:i4>
      </vt:variant>
    </vt:vector>
  </HeadingPairs>
  <TitlesOfParts>
    <vt:vector size="29" baseType="lpstr">
      <vt:lpstr>Innledning</vt:lpstr>
      <vt:lpstr>Totale ressurser  per område</vt:lpstr>
      <vt:lpstr>Totale ressurser pr res.kat</vt:lpstr>
      <vt:lpstr>Feltoversikt</vt:lpstr>
      <vt:lpstr>Solgt mengde</vt:lpstr>
      <vt:lpstr>Reserver RK 1,2 og 3 </vt:lpstr>
      <vt:lpstr>Reserver RK 1 - Funn</vt:lpstr>
      <vt:lpstr>Reserver RK 2F - Funn</vt:lpstr>
      <vt:lpstr>Reserver RK 3F - Funn</vt:lpstr>
      <vt:lpstr>Funn RK 4F</vt:lpstr>
      <vt:lpstr>Funn RK 5F</vt:lpstr>
      <vt:lpstr>Funn RK 7F</vt:lpstr>
      <vt:lpstr>Funn i felt og funn</vt:lpstr>
      <vt:lpstr>Tilstedeværende</vt:lpstr>
      <vt:lpstr>UNFC</vt:lpstr>
      <vt:lpstr>Feltoversikt!Utskriftsområde</vt:lpstr>
      <vt:lpstr>'Funn i felt og funn'!Utskriftsområde</vt:lpstr>
      <vt:lpstr>'Funn RK 4F'!Utskriftsområde</vt:lpstr>
      <vt:lpstr>'Funn RK 5F'!Utskriftsområde</vt:lpstr>
      <vt:lpstr>'Funn RK 7F'!Utskriftsområde</vt:lpstr>
      <vt:lpstr>Innledning!Utskriftsområde</vt:lpstr>
      <vt:lpstr>'Solgt mengde'!Utskriftsområde</vt:lpstr>
      <vt:lpstr>'Totale ressurser  per område'!Utskriftsområde</vt:lpstr>
      <vt:lpstr>Feltoversikt!Utskriftstitler</vt:lpstr>
      <vt:lpstr>'Funn i felt og funn'!Utskriftstitler</vt:lpstr>
      <vt:lpstr>'Reserver RK 1 - Funn'!Utskriftstitler</vt:lpstr>
      <vt:lpstr>'Reserver RK 1,2 og 3 '!Utskriftstitler</vt:lpstr>
      <vt:lpstr>'Solgt mengde'!Utskriftstitler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Hansen Ann Helen</cp:lastModifiedBy>
  <cp:lastPrinted>2021-01-27T14:50:27Z</cp:lastPrinted>
  <dcterms:created xsi:type="dcterms:W3CDTF">2011-02-17T09:00:03Z</dcterms:created>
  <dcterms:modified xsi:type="dcterms:W3CDTF">2021-02-25T12:40:26Z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