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75" documentId="8_{9EA107AD-36AF-40F2-BA2B-399E96D829E8}" xr6:coauthVersionLast="47" xr6:coauthVersionMax="47" xr10:uidLastSave="{1AA2325E-144F-4D1D-9487-A8C13CF1ABED}"/>
  <bookViews>
    <workbookView xWindow="7447" yWindow="741" windowWidth="20192" windowHeight="12756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<sst xmlns="http://schemas.openxmlformats.org/spreadsheetml/2006/main" count="154" uniqueCount="42">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</sst>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3" zoomScale="85" zoomScaleNormal="85" workbookViewId="0">
      <selection activeCell="F23" sqref="F23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8.6833960000000001</v>
      </c>
      <c r="E8" s="21">
        <v>5.9378E-2</v>
      </c>
      <c r="F8" s="21">
        <v>1.007287</v>
      </c>
      <c r="G8" s="23">
        <f t="shared" ref="G8:G19" si="0">SUM(D8:F8)</f>
        <v>9.7500610000000005</v>
      </c>
      <c r="H8" s="20">
        <v>11.010654714992553</v>
      </c>
      <c r="I8" s="21">
        <v>10.768418544999999</v>
      </c>
      <c r="J8" s="22">
        <f t="shared" ref="J8:J19" si="1">SUM(G8+I8)</f>
        <v>20.518479544999998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7.6033090000000003</v>
      </c>
      <c r="E9" s="21">
        <v>0.110761</v>
      </c>
      <c r="F9" s="21">
        <v>0.87876399999999999</v>
      </c>
      <c r="G9" s="22">
        <f t="shared" si="0"/>
        <v>8.5928339999999999</v>
      </c>
      <c r="H9" s="20">
        <v>9.5765228274427336</v>
      </c>
      <c r="I9" s="21">
        <v>9.9790603820000001</v>
      </c>
      <c r="J9" s="22">
        <f t="shared" si="1"/>
        <v>18.571894382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8.660596</v>
      </c>
      <c r="E10" s="21">
        <v>9.8872000000000002E-2</v>
      </c>
      <c r="F10" s="21">
        <v>0.97445800000000005</v>
      </c>
      <c r="G10" s="23">
        <f t="shared" si="0"/>
        <v>9.7339260000000003</v>
      </c>
      <c r="H10" s="20">
        <v>10.842847985526634</v>
      </c>
      <c r="I10" s="21">
        <v>10.916444922</v>
      </c>
      <c r="J10" s="23">
        <f t="shared" si="1"/>
        <v>20.650370922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8.7023150000000005</v>
      </c>
      <c r="E11" s="21">
        <v>7.8012999999999999E-2</v>
      </c>
      <c r="F11" s="21">
        <v>0.89566599999999996</v>
      </c>
      <c r="G11" s="23">
        <f t="shared" si="0"/>
        <v>9.6759940000000011</v>
      </c>
      <c r="H11" s="20">
        <v>10.066910145492459</v>
      </c>
      <c r="I11" s="21">
        <v>10.258424909</v>
      </c>
      <c r="J11" s="23">
        <f t="shared" si="1"/>
        <v>19.934418909000001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8.8226750000000003</v>
      </c>
      <c r="E12" s="21">
        <v>2.6353999999999999E-2</v>
      </c>
      <c r="F12" s="21">
        <v>0.852684</v>
      </c>
      <c r="G12" s="22">
        <f t="shared" si="0"/>
        <v>9.7017129999999998</v>
      </c>
      <c r="H12" s="20">
        <v>9.1795273194211582</v>
      </c>
      <c r="I12" s="21">
        <v>9.2659332810000006</v>
      </c>
      <c r="J12" s="22">
        <f t="shared" si="1"/>
        <v>18.967646281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8.0008850000000002</v>
      </c>
      <c r="E13" s="21">
        <v>4.0722000000000001E-2</v>
      </c>
      <c r="F13" s="21">
        <v>0.83271300000000004</v>
      </c>
      <c r="G13" s="22">
        <f t="shared" si="0"/>
        <v>8.8743200000000009</v>
      </c>
      <c r="H13" s="20">
        <v>8.5079286056783818</v>
      </c>
      <c r="I13" s="21">
        <v>8.803883463</v>
      </c>
      <c r="J13" s="23">
        <f t="shared" si="1"/>
        <v>17.678203463000003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9.7123209999999993</v>
      </c>
      <c r="E14" s="21">
        <v>4.7767999999999998E-2</v>
      </c>
      <c r="F14" s="21">
        <v>0.94991199999999998</v>
      </c>
      <c r="G14" s="23">
        <f t="shared" si="0"/>
        <v>10.710000999999998</v>
      </c>
      <c r="H14" s="20">
        <v>9.9575726329662331</v>
      </c>
      <c r="I14" s="21">
        <v>10.223259973999999</v>
      </c>
      <c r="J14" s="23">
        <f t="shared" si="1"/>
        <v>20.933260974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9.6347559999999994</v>
      </c>
      <c r="E15" s="21">
        <v>8.8034000000000001E-2</v>
      </c>
      <c r="F15" s="21">
        <v>0.91770399999999996</v>
      </c>
      <c r="G15" s="23">
        <f t="shared" si="0"/>
        <v>10.640494</v>
      </c>
      <c r="H15" s="20">
        <v>10.176712000648504</v>
      </c>
      <c r="I15" s="21">
        <v>10.346661566</v>
      </c>
      <c r="J15" s="23">
        <f t="shared" si="1"/>
        <v>20.987155565999998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9.0066810000000004</v>
      </c>
      <c r="E16" s="29">
        <v>0.161857</v>
      </c>
      <c r="F16" s="29">
        <v>0.72981099999999999</v>
      </c>
      <c r="G16" s="23">
        <f>SUM(D16:F16)</f>
        <v>9.8983489999999996</v>
      </c>
      <c r="H16" s="20">
        <v>8.6270816771587793</v>
      </c>
      <c r="I16" s="29">
        <v>8.5173508869999992</v>
      </c>
      <c r="J16" s="23">
        <f t="shared" si="1"/>
        <v>18.415699886999999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9.3674710000000001</v>
      </c>
      <c r="E17" s="21">
        <v>0.10623100000000001</v>
      </c>
      <c r="F17" s="21">
        <v>0.88251299999999999</v>
      </c>
      <c r="G17" s="23">
        <f t="shared" si="0"/>
        <v>10.356214999999999</v>
      </c>
      <c r="H17" s="20">
        <v>10.665487160791237</v>
      </c>
      <c r="I17" s="21">
        <v>10.442546916</v>
      </c>
      <c r="J17" s="23">
        <f t="shared" si="1"/>
        <v>20.798761915999997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8.9490289999999995</v>
      </c>
      <c r="E18" s="21">
        <v>0.10698199999999999</v>
      </c>
      <c r="F18" s="21">
        <v>0.90294099999999999</v>
      </c>
      <c r="G18" s="23">
        <f t="shared" si="0"/>
        <v>9.958952</v>
      </c>
      <c r="H18" s="20">
        <v>10.624372615477675</v>
      </c>
      <c r="I18" s="21">
        <v>10.863831425000001</v>
      </c>
      <c r="J18" s="23">
        <f t="shared" si="1"/>
        <v>20.822783425000001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9.6691749999999992</v>
      </c>
      <c r="E19" s="21">
        <v>0.108511</v>
      </c>
      <c r="F19" s="21">
        <v>1.028079</v>
      </c>
      <c r="G19" s="23">
        <f t="shared" si="0"/>
        <v>10.805764999999999</v>
      </c>
      <c r="H19" s="20">
        <v>11.077655537082775</v>
      </c>
      <c r="I19" s="21">
        <v>11.388512183</v>
      </c>
      <c r="J19" s="23">
        <f t="shared" si="1"/>
        <v>22.194277182999997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9.7229349999999997</v>
      </c>
      <c r="E20" s="21">
        <v>0.10749599999999999</v>
      </c>
      <c r="F20" s="21">
        <v>1.006659</v>
      </c>
      <c r="G20" s="23">
        <f>SUM(D20:F20)</f>
        <v>10.83709</v>
      </c>
      <c r="H20" s="20">
        <v>10.727954452068051</v>
      </c>
      <c r="I20" s="21">
        <v>11.303792069</v>
      </c>
      <c r="J20" s="22">
        <f>SUM(G20+I20)</f>
        <v>22.140882069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8">
        <v>8.7705325252792292</v>
      </c>
      <c r="E21" s="28">
        <v>7.8732554962158197E-2</v>
      </c>
      <c r="F21" s="28">
        <v>0.83807081665039063</v>
      </c>
      <c r="G21" s="22">
        <f t="shared" ref="G21:G31" si="6">SUM(D21:F21)</f>
        <v>9.6873358968917778</v>
      </c>
      <c r="H21" s="20">
        <v>10.159601279666189</v>
      </c>
      <c r="I21" s="28">
        <v>9.9434910752060013</v>
      </c>
      <c r="J21" s="22">
        <f t="shared" ref="J21:J31" si="7">SUM(G21+I21)</f>
        <v>19.630826972097779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8"/>
      <c r="E22" s="28"/>
      <c r="F22" s="28"/>
      <c r="G22" s="23">
        <f t="shared" si="6"/>
        <v>0</v>
      </c>
      <c r="H22" s="20">
        <v>10.887774512378494</v>
      </c>
      <c r="I22" s="28"/>
      <c r="J22" s="23">
        <f t="shared" si="7"/>
        <v>0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8"/>
      <c r="E23" s="28"/>
      <c r="F23" s="28"/>
      <c r="G23" s="23">
        <f t="shared" si="6"/>
        <v>0</v>
      </c>
      <c r="H23" s="20">
        <v>9.9118578444715517</v>
      </c>
      <c r="I23" s="28"/>
      <c r="J23" s="23">
        <f t="shared" si="7"/>
        <v>0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8"/>
      <c r="E24" s="28"/>
      <c r="F24" s="28"/>
      <c r="G24" s="22">
        <f t="shared" si="6"/>
        <v>0</v>
      </c>
      <c r="H24" s="20">
        <v>9.4217826954709416</v>
      </c>
      <c r="I24" s="28"/>
      <c r="J24" s="22">
        <f t="shared" si="7"/>
        <v>0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8"/>
      <c r="E25" s="28"/>
      <c r="F25" s="28"/>
      <c r="G25" s="22">
        <f t="shared" si="6"/>
        <v>0</v>
      </c>
      <c r="H25" s="20">
        <v>9.4964497979391052</v>
      </c>
      <c r="I25" s="28"/>
      <c r="J25" s="23">
        <f t="shared" si="7"/>
        <v>0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6" zoomScale="85" zoomScaleNormal="85" workbookViewId="0">
      <selection activeCell="S25" sqref="S25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1.7618890593548386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0.20438178161290324</v>
      </c>
      <c r="G8" s="24">
        <f>'produksjonsdata-Sm3'!G8*6.29/'produksjonsdata-per dag'!$O8</f>
        <v>1.9783188287096773</v>
      </c>
      <c r="H8" s="24">
        <f>'produksjonsdata-Sm3'!H8*1000/'produksjonsdata-per dag'!$O8</f>
        <v>355.18241016105014</v>
      </c>
      <c r="I8" s="24">
        <f>'produksjonsdata-Sm3'!I8*1000/'produksjonsdata-per dag'!$O8</f>
        <v>347.36834016129029</v>
      </c>
      <c r="J8" s="24">
        <f>'produksjonsdata-Sm3'!J8/O8</f>
        <v>0.66188643693548377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1.7080290574999999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0.19740805571428571</v>
      </c>
      <c r="G9" s="24">
        <f>'produksjonsdata-Sm3'!G9*6.29/'produksjonsdata-per dag'!$O9</f>
        <v>1.9303187807142856</v>
      </c>
      <c r="H9" s="24">
        <f>'produksjonsdata-Sm3'!H9*1000/'produksjonsdata-per dag'!$O9</f>
        <v>342.01867240866903</v>
      </c>
      <c r="I9" s="24">
        <f>'produksjonsdata-Sm3'!I9*1000/'produksjonsdata-per dag'!$O9</f>
        <v>356.39501364285712</v>
      </c>
      <c r="J9" s="24">
        <f>'produksjonsdata-Sm3'!J9/O9</f>
        <v>0.66328194221428571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1.7572628658064517</v>
      </c>
      <c r="E10" s="24">
        <f>'produksjonsdata-Sm3'!E10*6.29/'produksjonsdata-per dag'!$O10</f>
        <v>2.0061447741935485E-2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1.9750449851612903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352.1433845806452</v>
      </c>
      <c r="J10" s="24">
        <f>'produksjonsdata-Sm3'!J10/O10</f>
        <v>0.66614099748387101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1.8245853783333332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0.18779130466666666</v>
      </c>
      <c r="G11" s="24">
        <f>'produksjonsdata-Sm3'!G11*6.29/'produksjonsdata-per dag'!$O11</f>
        <v>2.0287334086666666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341.94749696666673</v>
      </c>
      <c r="J11" s="24">
        <f>'produksjonsdata-Sm3'!J11/O11</f>
        <v>0.66448063030000004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1.7901492177419356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0.17301233419354839</v>
      </c>
      <c r="G12" s="24">
        <f>'produksjonsdata-Sm3'!G12*6.29/'produksjonsdata-per dag'!$O12</f>
        <v>1.9685088635483869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298.90107358064523</v>
      </c>
      <c r="J12" s="24">
        <f>'produksjonsdata-Sm3'!J12/O12</f>
        <v>0.61185955745161291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1.6775188883333334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0.174592159</v>
      </c>
      <c r="G13" s="24">
        <f>'produksjonsdata-Sm3'!G13*6.29/'produksjonsdata-per dag'!$O13</f>
        <v>1.8606490933333335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293.46278210000003</v>
      </c>
      <c r="J13" s="24">
        <f>'produksjonsdata-Sm3'!J13/O13</f>
        <v>0.58927344876666676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1.9706612609677419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0.19274020903225805</v>
      </c>
      <c r="G14" s="24">
        <f>'produksjonsdata-Sm3'!G14*6.29/'produksjonsdata-per dag'!$O14</f>
        <v>2.1730937512903221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329.78257980645157</v>
      </c>
      <c r="J14" s="24">
        <f>'produksjonsdata-Sm3'!J14/O14</f>
        <v>0.675266483032258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1.9549230722580644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0.18620510193548387</v>
      </c>
      <c r="G15" s="24">
        <f>'produksjonsdata-Sm3'!G15*6.29/'produksjonsdata-per dag'!$O15</f>
        <v>2.1589905567741936</v>
      </c>
      <c r="H15" s="24">
        <f>'produksjonsdata-Sm3'!H15*1000/'produksjonsdata-per dag'!$O15</f>
        <v>328.28103227898401</v>
      </c>
      <c r="I15" s="24">
        <f>'produksjonsdata-Sm3'!I15*1000/'produksjonsdata-per dag'!$O15</f>
        <v>333.76327632258068</v>
      </c>
      <c r="J15" s="24">
        <f>'produksjonsdata-Sm3'!J15/O15</f>
        <v>0.67700501825806447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1.8884007830000002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0.15301703966666666</v>
      </c>
      <c r="G16" s="24">
        <f>'produksjonsdata-Sm3'!G16*6.29/'produksjonsdata-per dag'!$O16</f>
        <v>2.0753538403333334</v>
      </c>
      <c r="H16" s="24">
        <f>'produksjonsdata-Sm3'!H16*1000/'produksjonsdata-per dag'!$O16</f>
        <v>287.569389238626</v>
      </c>
      <c r="I16" s="24">
        <f>'produksjonsdata-Sm3'!I16*1000/'produksjonsdata-per dag'!$O16</f>
        <v>283.91169623333332</v>
      </c>
      <c r="J16" s="24">
        <f>'produksjonsdata-Sm3'!J16/O16</f>
        <v>0.61385666289999996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1.9006900835483873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0.17906473451612903</v>
      </c>
      <c r="G17" s="24">
        <f>'produksjonsdata-Sm3'!G17*6.29/'produksjonsdata-per dag'!$O17</f>
        <v>2.101309430645161</v>
      </c>
      <c r="H17" s="24">
        <f>'produksjonsdata-Sm3'!H17*1000/'produksjonsdata-per dag'!$O17</f>
        <v>344.04797292874957</v>
      </c>
      <c r="I17" s="24">
        <f>'produksjonsdata-Sm3'!I17*1000/'produksjonsdata-per dag'!$O17</f>
        <v>336.85635212903225</v>
      </c>
      <c r="J17" s="24">
        <f>'produksjonsdata-Sm3'!J17/O17</f>
        <v>0.67092780374193539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1.8763130803333332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0.18931662966666665</v>
      </c>
      <c r="G18" s="24">
        <f>'produksjonsdata-Sm3'!G18*6.29/'produksjonsdata-per dag'!$O18</f>
        <v>2.0880602693333334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362.12771416666669</v>
      </c>
      <c r="J18" s="24">
        <f>'produksjonsdata-Sm3'!J18/O18</f>
        <v>0.69409278083333337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1.9619067983870966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0.20860054548387097</v>
      </c>
      <c r="G19" s="25">
        <f>'produksjonsdata-Sm3'!G19*6.29/'produksjonsdata-per dag'!$O19</f>
        <v>2.1925245758064511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367.37136074193546</v>
      </c>
      <c r="J19" s="24">
        <f>'produksjonsdata-Sm3'!J19/O19</f>
        <v>0.71594442525806445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1.9728148758064514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0.20425435838709677</v>
      </c>
      <c r="G20" s="25">
        <f>'produksjonsdata-Sm3'!G20*6.29/'produksjonsdata-per dag'!$O20</f>
        <v>2.1988805193548391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364.63845383870967</v>
      </c>
      <c r="J20" s="24">
        <f>'produksjonsdata-Sm3'!J20/O20</f>
        <v>0.71422200222580645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31">
        <f>'produksjonsdata-Sm3'!D21*6.29/'produksjonsdata-per dag'!$O21</f>
        <v>1.9702374851430839</v>
      </c>
      <c r="E21" s="31">
        <f>'produksjonsdata-Sm3'!E21*6.29/'produksjonsdata-per dag'!$O21</f>
        <v>1.7686706096856252E-2</v>
      </c>
      <c r="F21" s="31">
        <f>'produksjonsdata-Sm3'!F21*6.29/'produksjonsdata-per dag'!$O21</f>
        <v>0.18826662274039133</v>
      </c>
      <c r="G21" s="31">
        <f>'produksjonsdata-Sm3'!G21*6.29/'produksjonsdata-per dag'!$O21</f>
        <v>2.1761908139803317</v>
      </c>
      <c r="H21" s="25">
        <f>'produksjonsdata-Sm3'!H21*1000/'produksjonsdata-per dag'!$O21</f>
        <v>362.84290284522103</v>
      </c>
      <c r="I21" s="31">
        <f>'produksjonsdata-Sm3'!I21*1000/'produksjonsdata-per dag'!$O21</f>
        <v>355.12468125735717</v>
      </c>
      <c r="J21" s="24">
        <f>'produksjonsdata-Sm3'!J21/O21</f>
        <v>0.70110096328920635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0</v>
      </c>
      <c r="E22" s="25">
        <f>'produksjonsdata-Sm3'!E22*6.29/'produksjonsdata-per dag'!$O22</f>
        <v>0</v>
      </c>
      <c r="F22" s="25">
        <f>'produksjonsdata-Sm3'!F22*6.29/'produksjonsdata-per dag'!$O22</f>
        <v>0</v>
      </c>
      <c r="G22" s="25">
        <f>'produksjonsdata-Sm3'!G22*6.29/'produksjonsdata-per dag'!$O22</f>
        <v>0</v>
      </c>
      <c r="H22" s="25">
        <f>'produksjonsdata-Sm3'!H22*1000/'produksjonsdata-per dag'!$O22</f>
        <v>351.21853265737076</v>
      </c>
      <c r="I22" s="25">
        <f>'produksjonsdata-Sm3'!I22*1000/'produksjonsdata-per dag'!$O22</f>
        <v>0</v>
      </c>
      <c r="J22" s="24">
        <f>'produksjonsdata-Sm3'!J22/O22</f>
        <v>0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0</v>
      </c>
      <c r="E23" s="25">
        <f>'produksjonsdata-Sm3'!E23*6.29/'produksjonsdata-per dag'!$O23</f>
        <v>0</v>
      </c>
      <c r="F23" s="25">
        <f>'produksjonsdata-Sm3'!F23*6.29/'produksjonsdata-per dag'!$O23</f>
        <v>0</v>
      </c>
      <c r="G23" s="25">
        <f>'produksjonsdata-Sm3'!G23*6.29/'produksjonsdata-per dag'!$O23</f>
        <v>0</v>
      </c>
      <c r="H23" s="25">
        <f>'produksjonsdata-Sm3'!H23*1000/'produksjonsdata-per dag'!$O23</f>
        <v>330.39526148238502</v>
      </c>
      <c r="I23" s="25">
        <f>'produksjonsdata-Sm3'!I23*1000/'produksjonsdata-per dag'!$O23</f>
        <v>0</v>
      </c>
      <c r="J23" s="24">
        <f>'produksjonsdata-Sm3'!J23/O23</f>
        <v>0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0</v>
      </c>
      <c r="E24" s="25">
        <f>'produksjonsdata-Sm3'!E24*6.29/'produksjonsdata-per dag'!$O24</f>
        <v>0</v>
      </c>
      <c r="F24" s="25">
        <f>'produksjonsdata-Sm3'!F24*6.29/'produksjonsdata-per dag'!$O24</f>
        <v>0</v>
      </c>
      <c r="G24" s="25">
        <f>'produksjonsdata-Sm3'!G24*6.29/'produksjonsdata-per dag'!$O24</f>
        <v>0</v>
      </c>
      <c r="H24" s="25">
        <f>'produksjonsdata-Sm3'!H24*1000/'produksjonsdata-per dag'!$O24</f>
        <v>303.92847404744975</v>
      </c>
      <c r="I24" s="25">
        <f>'produksjonsdata-Sm3'!I24*1000/'produksjonsdata-per dag'!$O24</f>
        <v>0</v>
      </c>
      <c r="J24" s="24">
        <f>'produksjonsdata-Sm3'!J24/O24</f>
        <v>0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0</v>
      </c>
      <c r="E25" s="25">
        <f>'produksjonsdata-Sm3'!E25*6.29/'produksjonsdata-per dag'!$O25</f>
        <v>0</v>
      </c>
      <c r="F25" s="25">
        <f>'produksjonsdata-Sm3'!F25*6.29/'produksjonsdata-per dag'!$O25</f>
        <v>0</v>
      </c>
      <c r="G25" s="25">
        <f>'produksjonsdata-Sm3'!G25*6.29/'produksjonsdata-per dag'!$O25</f>
        <v>0</v>
      </c>
      <c r="H25" s="25">
        <f>'produksjonsdata-Sm3'!H25*1000/'produksjonsdata-per dag'!$O25</f>
        <v>316.54832659797017</v>
      </c>
      <c r="I25" s="25">
        <f>'produksjonsdata-Sm3'!I25*1000/'produksjonsdata-per dag'!$O25</f>
        <v>0</v>
      </c>
      <c r="J25" s="25">
        <f>'produksjonsdata-Sm3'!J25/O25</f>
        <v>0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962c267340b57548471550171c0e8050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99b0ec07580325e4cd5bb76296ab0f7e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93C31-69EB-438D-93C4-8E59C55D7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2026-03-19T12:12:54Z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