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67B2EE44-E980-4A2E-A524-D32A083488F9}" xr6:coauthVersionLast="47" xr6:coauthVersionMax="47" xr10:uidLastSave="{00000000-0000-0000-0000-000000000000}"/>
  <bookViews>
    <workbookView xWindow="15" yWindow="735" windowWidth="16905" windowHeight="1054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8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<sst xmlns="http://schemas.openxmlformats.org/spreadsheetml/2006/main" count="154" uniqueCount="42">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</sst>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2" fontId="3" fillId="0" borderId="1" xfId="0" applyNumberFormat="1" applyFont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1041335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889906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829795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829795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zoomScale="55" zoomScaleNormal="55" workbookViewId="0">
      <selection activeCell="R6" sqref="R6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4" t="s">
        <v>0</v>
      </c>
      <c r="D2" s="34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3" t="s">
        <v>16</v>
      </c>
      <c r="D5" s="33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8.6950000000000003</v>
      </c>
      <c r="E8" s="21">
        <v>0.123</v>
      </c>
      <c r="F8" s="21">
        <v>1.0189999999999999</v>
      </c>
      <c r="G8" s="22">
        <f t="shared" ref="G8:G31" si="0">SUM(D8:F8)</f>
        <v>9.8369999999999997</v>
      </c>
      <c r="H8" s="20">
        <v>11.032042859053181</v>
      </c>
      <c r="I8" s="21">
        <v>11.137</v>
      </c>
      <c r="J8" s="22">
        <f t="shared" ref="J8:J31" si="1">SUM(G8+I8)</f>
        <v>20.974</v>
      </c>
      <c r="K8" s="20">
        <v>0.10857650000000001</v>
      </c>
      <c r="L8" s="20">
        <v>0.97018387669999995</v>
      </c>
      <c r="M8" s="20">
        <f t="shared" ref="M8:M18" si="2">L8+K8+C8</f>
        <v>9.9932509327000005</v>
      </c>
      <c r="N8" s="20">
        <f t="shared" ref="N8:N19" si="3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</v>
      </c>
      <c r="E9" s="23">
        <v>0.108</v>
      </c>
      <c r="F9" s="23">
        <v>0.91400000000000003</v>
      </c>
      <c r="G9" s="22">
        <f t="shared" si="0"/>
        <v>8.9209999999999994</v>
      </c>
      <c r="H9" s="20">
        <v>10.027393399890755</v>
      </c>
      <c r="I9" s="23">
        <v>9.9760000000000009</v>
      </c>
      <c r="J9" s="22">
        <f t="shared" si="1"/>
        <v>18.896999999999998</v>
      </c>
      <c r="K9" s="20">
        <v>9.7550349999999994E-2</v>
      </c>
      <c r="L9" s="20">
        <v>0.83320724509999999</v>
      </c>
      <c r="M9" s="20">
        <f t="shared" si="2"/>
        <v>9.0623048860999997</v>
      </c>
      <c r="N9" s="20">
        <f t="shared" si="3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9.0399999999999991</v>
      </c>
      <c r="E10" s="23">
        <v>0.112</v>
      </c>
      <c r="F10" s="23">
        <v>1.008</v>
      </c>
      <c r="G10" s="22">
        <f t="shared" si="0"/>
        <v>10.16</v>
      </c>
      <c r="H10" s="20">
        <v>10.937893187147465</v>
      </c>
      <c r="I10" s="23">
        <v>10.999000000000001</v>
      </c>
      <c r="J10" s="22">
        <f t="shared" si="1"/>
        <v>21.158999999999999</v>
      </c>
      <c r="K10" s="20">
        <v>0.10695959400000001</v>
      </c>
      <c r="L10" s="20">
        <v>0.94622051239999994</v>
      </c>
      <c r="M10" s="20">
        <f t="shared" si="2"/>
        <v>10.039449677399999</v>
      </c>
      <c r="N10" s="20">
        <f t="shared" si="3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</v>
      </c>
      <c r="E11" s="23">
        <v>0.108</v>
      </c>
      <c r="F11" s="23">
        <v>1.069</v>
      </c>
      <c r="G11" s="22">
        <f t="shared" si="0"/>
        <v>9.777000000000001</v>
      </c>
      <c r="H11" s="20">
        <v>10.042929898285788</v>
      </c>
      <c r="I11" s="23">
        <v>10.269</v>
      </c>
      <c r="J11" s="22">
        <f t="shared" si="1"/>
        <v>20.045999999999999</v>
      </c>
      <c r="K11" s="20">
        <v>0.101122543</v>
      </c>
      <c r="L11" s="20">
        <v>0.90319612959999995</v>
      </c>
      <c r="M11" s="20">
        <f t="shared" si="2"/>
        <v>9.6676660186000003</v>
      </c>
      <c r="N11" s="20">
        <f t="shared" si="3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8.7970000000000006</v>
      </c>
      <c r="E12" s="23">
        <v>4.4999999999999998E-2</v>
      </c>
      <c r="F12" s="23">
        <v>1.042</v>
      </c>
      <c r="G12" s="22">
        <f t="shared" si="0"/>
        <v>9.8840000000000003</v>
      </c>
      <c r="H12" s="20">
        <v>9.1730905713592357</v>
      </c>
      <c r="I12" s="23">
        <v>8.5690000000000008</v>
      </c>
      <c r="J12" s="22">
        <f t="shared" si="1"/>
        <v>18.453000000000003</v>
      </c>
      <c r="K12" s="20">
        <v>8.9161107000000003E-2</v>
      </c>
      <c r="L12" s="20">
        <v>0.88384237430000001</v>
      </c>
      <c r="M12" s="20">
        <f t="shared" si="2"/>
        <v>9.5961435752999993</v>
      </c>
      <c r="N12" s="20">
        <f t="shared" si="3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8.6720000000000006</v>
      </c>
      <c r="E13" s="24">
        <v>3.6999999999999998E-2</v>
      </c>
      <c r="F13" s="24">
        <v>0.91100000000000003</v>
      </c>
      <c r="G13" s="22">
        <f t="shared" si="0"/>
        <v>9.620000000000001</v>
      </c>
      <c r="H13" s="20">
        <v>8.9715080295360981</v>
      </c>
      <c r="I13" s="24">
        <v>7.5919999999999996</v>
      </c>
      <c r="J13" s="22">
        <f t="shared" si="1"/>
        <v>17.212</v>
      </c>
      <c r="K13" s="20">
        <v>7.3190500000000006E-2</v>
      </c>
      <c r="L13" s="20">
        <v>0.89300635549999996</v>
      </c>
      <c r="M13" s="20">
        <f t="shared" si="2"/>
        <v>9.5498283515000004</v>
      </c>
      <c r="N13" s="20">
        <f t="shared" si="3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9.0459999999999994</v>
      </c>
      <c r="E14" s="23">
        <v>8.8999999999999996E-2</v>
      </c>
      <c r="F14" s="23">
        <v>1.0169999999999999</v>
      </c>
      <c r="G14" s="22">
        <f t="shared" si="0"/>
        <v>10.151999999999999</v>
      </c>
      <c r="H14" s="20">
        <v>11.138289590891224</v>
      </c>
      <c r="I14" s="23">
        <v>10.076000000000001</v>
      </c>
      <c r="J14" s="22">
        <f t="shared" si="1"/>
        <v>20.228000000000002</v>
      </c>
      <c r="K14" s="20">
        <v>0.105323076</v>
      </c>
      <c r="L14" s="20">
        <v>1.0039689071999998</v>
      </c>
      <c r="M14" s="20">
        <f t="shared" si="2"/>
        <v>10.175949450200001</v>
      </c>
      <c r="N14" s="20">
        <f t="shared" si="3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8.8239999999999998</v>
      </c>
      <c r="E15" s="21">
        <v>0.11700000000000001</v>
      </c>
      <c r="F15" s="21">
        <v>0.98599999999999999</v>
      </c>
      <c r="G15" s="22">
        <f t="shared" si="0"/>
        <v>9.9270000000000014</v>
      </c>
      <c r="H15" s="20">
        <v>9.8342355315402834</v>
      </c>
      <c r="I15" s="21">
        <v>9.7360000000000007</v>
      </c>
      <c r="J15" s="22">
        <f t="shared" si="1"/>
        <v>19.663000000000004</v>
      </c>
      <c r="K15" s="20">
        <v>0.10513633</v>
      </c>
      <c r="L15" s="20">
        <v>0.94507461289999994</v>
      </c>
      <c r="M15" s="20">
        <f t="shared" si="2"/>
        <v>9.7829913599000005</v>
      </c>
      <c r="N15" s="20">
        <f t="shared" si="3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</v>
      </c>
      <c r="E16" s="23">
        <v>8.4000000000000005E-2</v>
      </c>
      <c r="F16" s="23">
        <v>0.75900000000000001</v>
      </c>
      <c r="G16" s="22">
        <f t="shared" si="0"/>
        <v>8.843</v>
      </c>
      <c r="H16" s="20">
        <v>9.5736427380603271</v>
      </c>
      <c r="I16" s="23">
        <v>6.0519999999999996</v>
      </c>
      <c r="J16" s="22">
        <f t="shared" si="1"/>
        <v>14.895</v>
      </c>
      <c r="K16" s="20">
        <v>0.100485403</v>
      </c>
      <c r="L16" s="20">
        <v>0.87092142429999986</v>
      </c>
      <c r="M16" s="20">
        <f t="shared" si="2"/>
        <v>9.201333160299999</v>
      </c>
      <c r="N16" s="20">
        <f t="shared" si="3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8.7319999999999993</v>
      </c>
      <c r="E17" s="21">
        <v>0.105</v>
      </c>
      <c r="F17" s="21">
        <v>0.95199999999999996</v>
      </c>
      <c r="G17" s="22">
        <f t="shared" si="0"/>
        <v>9.7889999999999997</v>
      </c>
      <c r="H17" s="20">
        <v>10.996841809991984</v>
      </c>
      <c r="I17" s="21">
        <v>10.205</v>
      </c>
      <c r="J17" s="22">
        <f t="shared" si="1"/>
        <v>19.994</v>
      </c>
      <c r="K17" s="20">
        <v>0.102949553</v>
      </c>
      <c r="L17" s="20">
        <v>1.0325950976</v>
      </c>
      <c r="M17" s="20">
        <f t="shared" si="2"/>
        <v>10.1819891556</v>
      </c>
      <c r="N17" s="20">
        <f t="shared" si="3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8.6110000000000007</v>
      </c>
      <c r="E18" s="21">
        <v>0.114</v>
      </c>
      <c r="F18" s="21">
        <v>1.028</v>
      </c>
      <c r="G18" s="22">
        <f t="shared" si="0"/>
        <v>9.7530000000000019</v>
      </c>
      <c r="H18" s="20">
        <v>10.684140663752522</v>
      </c>
      <c r="I18" s="21">
        <v>10.949</v>
      </c>
      <c r="J18" s="22">
        <f t="shared" si="1"/>
        <v>20.702000000000002</v>
      </c>
      <c r="K18" s="20">
        <v>9.8844930999999997E-2</v>
      </c>
      <c r="L18" s="20">
        <v>0.99084384209999998</v>
      </c>
      <c r="M18" s="20">
        <f t="shared" si="2"/>
        <v>9.8457858471000002</v>
      </c>
      <c r="N18" s="20">
        <f t="shared" si="3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9.2149999999999999</v>
      </c>
      <c r="E19" s="21">
        <v>0.11899999999999999</v>
      </c>
      <c r="F19" s="21">
        <v>1.1220000000000001</v>
      </c>
      <c r="G19" s="22">
        <f t="shared" si="0"/>
        <v>10.456</v>
      </c>
      <c r="H19" s="20">
        <v>10.914510470726842</v>
      </c>
      <c r="I19" s="21">
        <v>11.866</v>
      </c>
      <c r="J19" s="22">
        <f t="shared" si="1"/>
        <v>22.321999999999999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3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9</v>
      </c>
      <c r="E20" s="21">
        <v>0.114</v>
      </c>
      <c r="F20" s="21">
        <v>1.093</v>
      </c>
      <c r="G20" s="25">
        <f t="shared" si="0"/>
        <v>10.207000000000001</v>
      </c>
      <c r="H20" s="20">
        <v>11.73</v>
      </c>
      <c r="I20" s="21">
        <v>11.759</v>
      </c>
      <c r="J20" s="22">
        <f t="shared" si="1"/>
        <v>21.966000000000001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6">
        <v>8.4450000000000003</v>
      </c>
      <c r="E21" s="26">
        <v>8.8999999999999996E-2</v>
      </c>
      <c r="F21" s="26">
        <v>0.98399999999999999</v>
      </c>
      <c r="G21" s="22">
        <f t="shared" si="0"/>
        <v>9.5180000000000007</v>
      </c>
      <c r="H21" s="20">
        <v>10.651999999999999</v>
      </c>
      <c r="I21" s="26">
        <v>10.372999999999999</v>
      </c>
      <c r="J21" s="22">
        <f t="shared" si="1"/>
        <v>19.890999999999998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31"/>
      <c r="E22" s="31"/>
      <c r="F22" s="31"/>
      <c r="G22" s="25">
        <f t="shared" si="0"/>
        <v>0</v>
      </c>
      <c r="H22" s="20">
        <v>11.186999999999999</v>
      </c>
      <c r="I22" s="31"/>
      <c r="J22" s="25">
        <f t="shared" si="1"/>
        <v>0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31"/>
      <c r="E23" s="31"/>
      <c r="F23" s="31"/>
      <c r="G23" s="25">
        <f t="shared" si="0"/>
        <v>0</v>
      </c>
      <c r="H23" s="20">
        <v>9.718</v>
      </c>
      <c r="I23" s="31"/>
      <c r="J23" s="25">
        <f t="shared" si="1"/>
        <v>0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31"/>
      <c r="E24" s="31"/>
      <c r="F24" s="31"/>
      <c r="G24" s="22">
        <f t="shared" si="0"/>
        <v>0</v>
      </c>
      <c r="H24" s="20">
        <v>9.7780000000000005</v>
      </c>
      <c r="I24" s="31"/>
      <c r="J24" s="22">
        <f t="shared" si="1"/>
        <v>0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31"/>
      <c r="E25" s="31"/>
      <c r="F25" s="31"/>
      <c r="G25" s="22">
        <f t="shared" si="0"/>
        <v>0</v>
      </c>
      <c r="H25" s="20">
        <v>9.5790000000000006</v>
      </c>
      <c r="I25" s="31"/>
      <c r="J25" s="25">
        <f t="shared" si="1"/>
        <v>0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31"/>
      <c r="E26" s="31"/>
      <c r="F26" s="31"/>
      <c r="G26" s="25">
        <f t="shared" si="0"/>
        <v>0</v>
      </c>
      <c r="H26" s="20">
        <v>9.9440000000000008</v>
      </c>
      <c r="I26" s="31"/>
      <c r="J26" s="25">
        <f t="shared" si="1"/>
        <v>0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31"/>
      <c r="E27" s="31"/>
      <c r="F27" s="31"/>
      <c r="G27" s="25">
        <f t="shared" si="0"/>
        <v>0</v>
      </c>
      <c r="H27" s="20">
        <v>9.7530000000000001</v>
      </c>
      <c r="I27" s="31"/>
      <c r="J27" s="25">
        <f t="shared" si="1"/>
        <v>0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31"/>
      <c r="E28" s="31"/>
      <c r="F28" s="31"/>
      <c r="G28" s="25">
        <f t="shared" si="0"/>
        <v>0</v>
      </c>
      <c r="H28" s="20">
        <v>7.4779999999999998</v>
      </c>
      <c r="I28" s="31"/>
      <c r="J28" s="25">
        <f t="shared" si="1"/>
        <v>0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1"/>
      <c r="E29" s="31"/>
      <c r="F29" s="31"/>
      <c r="G29" s="25">
        <f t="shared" si="0"/>
        <v>0</v>
      </c>
      <c r="H29" s="20">
        <v>10.169</v>
      </c>
      <c r="I29" s="31"/>
      <c r="J29" s="25">
        <f t="shared" si="1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1"/>
      <c r="E30" s="31"/>
      <c r="F30" s="31"/>
      <c r="G30" s="25">
        <f t="shared" si="0"/>
        <v>0</v>
      </c>
      <c r="H30" s="20">
        <v>10.484999999999999</v>
      </c>
      <c r="I30" s="31"/>
      <c r="J30" s="25">
        <f t="shared" si="1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1"/>
      <c r="E31" s="31"/>
      <c r="F31" s="31"/>
      <c r="G31" s="25">
        <f t="shared" si="0"/>
        <v>0</v>
      </c>
      <c r="H31" s="20">
        <v>10.987</v>
      </c>
      <c r="I31" s="31"/>
      <c r="J31" s="25">
        <f t="shared" si="1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3" zoomScale="55" zoomScaleNormal="55" workbookViewId="0">
      <selection activeCell="I21" activeCellId="4" sqref="D21 E21 F21 G21 I2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4" t="s">
        <v>0</v>
      </c>
      <c r="D2" s="34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3" t="s">
        <v>16</v>
      </c>
      <c r="D5" s="33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7">
        <f>'produksjonsdata-Sm3'!C8*6.29/'produksjonsdata-per dag'!$O8</f>
        <v>1.8087788902335484</v>
      </c>
      <c r="D8" s="27">
        <f>'produksjonsdata-Sm3'!D8*6.29/'produksjonsdata-per dag'!$O8</f>
        <v>1.7642435483870968</v>
      </c>
      <c r="E8" s="27">
        <f>'produksjonsdata-Sm3'!E8*6.29/'produksjonsdata-per dag'!$O8</f>
        <v>2.4957096774193548E-2</v>
      </c>
      <c r="F8" s="27">
        <f>'produksjonsdata-Sm3'!F8*6.29/'produksjonsdata-per dag'!$O8</f>
        <v>0.20675838709677416</v>
      </c>
      <c r="G8" s="27">
        <f>'produksjonsdata-Sm3'!G8*6.29/'produksjonsdata-per dag'!$O8</f>
        <v>1.9959590322580645</v>
      </c>
      <c r="H8" s="27">
        <f>'produksjonsdata-Sm3'!H8*1000/'produksjonsdata-per dag'!$O8</f>
        <v>355.87235029203811</v>
      </c>
      <c r="I8" s="27">
        <f>'produksjonsdata-Sm3'!I8*1000/'produksjonsdata-per dag'!$O8</f>
        <v>359.25806451612902</v>
      </c>
      <c r="J8" s="27">
        <f>'produksjonsdata-Sm3'!J8/O8</f>
        <v>0.67658064516129035</v>
      </c>
      <c r="K8" s="27">
        <f>'produksjonsdata-Sm3'!K8*6.29/'produksjonsdata-per dag'!$O8</f>
        <v>2.2030522096774193E-2</v>
      </c>
      <c r="L8" s="27">
        <f>'produksjonsdata-Sm3'!L8*6.29/'produksjonsdata-per dag'!$O8</f>
        <v>0.19685343820783871</v>
      </c>
      <c r="M8" s="27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7">
        <f>'produksjonsdata-Sm3'!C9*6.29/'produksjonsdata-per dag'!$O9</f>
        <v>1.8266940164425001</v>
      </c>
      <c r="D9" s="27">
        <f>'produksjonsdata-Sm3'!D9*6.29/'produksjonsdata-per dag'!$O9</f>
        <v>1.7744539285714287</v>
      </c>
      <c r="E9" s="27">
        <f>'produksjonsdata-Sm3'!E9*6.29/'produksjonsdata-per dag'!$O9</f>
        <v>2.4261428571428573E-2</v>
      </c>
      <c r="F9" s="27">
        <f>'produksjonsdata-Sm3'!F9*6.29/'produksjonsdata-per dag'!$O9</f>
        <v>0.20532357142857144</v>
      </c>
      <c r="G9" s="27">
        <f>'produksjonsdata-Sm3'!G9*6.29/'produksjonsdata-per dag'!$O9</f>
        <v>2.0040389285714286</v>
      </c>
      <c r="H9" s="27">
        <f>'produksjonsdata-Sm3'!H9*1000/'produksjonsdata-per dag'!$O9</f>
        <v>358.12119285324127</v>
      </c>
      <c r="I9" s="27">
        <f>'produksjonsdata-Sm3'!I9*1000/'produksjonsdata-per dag'!$O9</f>
        <v>356.28571428571428</v>
      </c>
      <c r="J9" s="27">
        <f>'produksjonsdata-Sm3'!J9/O9</f>
        <v>0.67489285714285707</v>
      </c>
      <c r="K9" s="27">
        <f>'produksjonsdata-Sm3'!K9*6.29/'produksjonsdata-per dag'!$O9</f>
        <v>2.1913989339285712E-2</v>
      </c>
      <c r="L9" s="27">
        <f>'produksjonsdata-Sm3'!L9*6.29/'produksjonsdata-per dag'!$O9</f>
        <v>0.18717405613139285</v>
      </c>
      <c r="M9" s="27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7">
        <f>'produksjonsdata-Sm3'!C10*6.29/'produksjonsdata-per dag'!$O10</f>
        <v>1.823343083922258</v>
      </c>
      <c r="D10" s="27">
        <f>'produksjonsdata-Sm3'!D10*6.29/'produksjonsdata-per dag'!$O10</f>
        <v>1.8342451612903223</v>
      </c>
      <c r="E10" s="27">
        <f>'produksjonsdata-Sm3'!E10*6.29/'produksjonsdata-per dag'!$O10</f>
        <v>2.2725161290322579E-2</v>
      </c>
      <c r="F10" s="27">
        <f>'produksjonsdata-Sm3'!F10*6.29/'produksjonsdata-per dag'!$O10</f>
        <v>0.20452645161290323</v>
      </c>
      <c r="G10" s="27">
        <f>'produksjonsdata-Sm3'!G10*6.29/'produksjonsdata-per dag'!$O10</f>
        <v>2.0614967741935484</v>
      </c>
      <c r="H10" s="27">
        <f>'produksjonsdata-Sm3'!H10*1000/'produksjonsdata-per dag'!$O10</f>
        <v>352.83526410153115</v>
      </c>
      <c r="I10" s="27">
        <f>'produksjonsdata-Sm3'!I10*1000/'produksjonsdata-per dag'!$O10</f>
        <v>354.80645161290323</v>
      </c>
      <c r="J10" s="27">
        <f>'produksjonsdata-Sm3'!J10/O10</f>
        <v>0.68254838709677412</v>
      </c>
      <c r="K10" s="27">
        <f>'produksjonsdata-Sm3'!K10*6.29/'produksjonsdata-per dag'!$O10</f>
        <v>2.1702446653548389E-2</v>
      </c>
      <c r="L10" s="27">
        <f>'produksjonsdata-Sm3'!L10*6.29/'produksjonsdata-per dag'!$O10</f>
        <v>0.19199119429019354</v>
      </c>
      <c r="M10" s="27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7">
        <f>'produksjonsdata-Sm3'!C11*6.29/'produksjonsdata-per dag'!$O11</f>
        <v>1.8164151602113334</v>
      </c>
      <c r="D11" s="27">
        <f>'produksjonsdata-Sm3'!D11*6.29/'produksjonsdata-per dag'!$O11</f>
        <v>1.8031333333333335</v>
      </c>
      <c r="E11" s="27">
        <f>'produksjonsdata-Sm3'!E11*6.29/'produksjonsdata-per dag'!$O11</f>
        <v>2.2644000000000001E-2</v>
      </c>
      <c r="F11" s="27">
        <f>'produksjonsdata-Sm3'!F11*6.29/'produksjonsdata-per dag'!$O11</f>
        <v>0.22413366666666665</v>
      </c>
      <c r="G11" s="27">
        <f>'produksjonsdata-Sm3'!G11*6.29/'produksjonsdata-per dag'!$O11</f>
        <v>2.0499110000000003</v>
      </c>
      <c r="H11" s="27">
        <f>'produksjonsdata-Sm3'!H11*1000/'produksjonsdata-per dag'!$O11</f>
        <v>334.76432994285955</v>
      </c>
      <c r="I11" s="27">
        <f>'produksjonsdata-Sm3'!I11*1000/'produksjonsdata-per dag'!$O11</f>
        <v>342.3</v>
      </c>
      <c r="J11" s="27">
        <f>'produksjonsdata-Sm3'!J11/O11</f>
        <v>0.66820000000000002</v>
      </c>
      <c r="K11" s="27">
        <f>'produksjonsdata-Sm3'!K11*6.29/'produksjonsdata-per dag'!$O11</f>
        <v>2.1202026515666664E-2</v>
      </c>
      <c r="L11" s="27">
        <f>'produksjonsdata-Sm3'!L11*6.29/'produksjonsdata-per dag'!$O11</f>
        <v>0.18937012183946667</v>
      </c>
      <c r="M11" s="27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7">
        <f>'produksjonsdata-Sm3'!C12*6.29/'produksjonsdata-per dag'!$O12</f>
        <v>1.7496629416535483</v>
      </c>
      <c r="D12" s="27">
        <f>'produksjonsdata-Sm3'!D12*6.29/'produksjonsdata-per dag'!$O12</f>
        <v>1.7849396774193549</v>
      </c>
      <c r="E12" s="27">
        <f>'produksjonsdata-Sm3'!E12*6.29/'produksjonsdata-per dag'!$O12</f>
        <v>9.1306451612903211E-3</v>
      </c>
      <c r="F12" s="27">
        <f>'produksjonsdata-Sm3'!F12*6.29/'produksjonsdata-per dag'!$O12</f>
        <v>0.2114251612903226</v>
      </c>
      <c r="G12" s="27">
        <f>'produksjonsdata-Sm3'!G12*6.29/'produksjonsdata-per dag'!$O12</f>
        <v>2.005495483870968</v>
      </c>
      <c r="H12" s="27">
        <f>'produksjonsdata-Sm3'!H12*1000/'produksjonsdata-per dag'!$O12</f>
        <v>295.90614746320119</v>
      </c>
      <c r="I12" s="27">
        <f>'produksjonsdata-Sm3'!I12*1000/'produksjonsdata-per dag'!$O12</f>
        <v>276.41935483870969</v>
      </c>
      <c r="J12" s="27">
        <f>'produksjonsdata-Sm3'!J12/O12</f>
        <v>0.59525806451612917</v>
      </c>
      <c r="K12" s="27">
        <f>'produksjonsdata-Sm3'!K12*6.29/'produksjonsdata-per dag'!$O12</f>
        <v>1.8091076226774194E-2</v>
      </c>
      <c r="L12" s="27">
        <f>'produksjonsdata-Sm3'!L12*6.29/'produksjonsdata-per dag'!$O12</f>
        <v>0.17933446884990326</v>
      </c>
      <c r="M12" s="27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7">
        <f>'produksjonsdata-Sm3'!C13*6.29/'produksjonsdata-per dag'!$O13</f>
        <v>1.7997014036613335</v>
      </c>
      <c r="D13" s="27">
        <f>'produksjonsdata-Sm3'!D13*6.29/'produksjonsdata-per dag'!$O13</f>
        <v>1.8182293333333335</v>
      </c>
      <c r="E13" s="27">
        <f>'produksjonsdata-Sm3'!E13*6.29/'produksjonsdata-per dag'!$O13</f>
        <v>7.7576666666666662E-3</v>
      </c>
      <c r="F13" s="27">
        <f>'produksjonsdata-Sm3'!F13*6.29/'produksjonsdata-per dag'!$O13</f>
        <v>0.19100633333333333</v>
      </c>
      <c r="G13" s="27">
        <f>'produksjonsdata-Sm3'!G13*6.29/'produksjonsdata-per dag'!$O13</f>
        <v>2.0169933333333336</v>
      </c>
      <c r="H13" s="27">
        <f>'produksjonsdata-Sm3'!H13*1000/'produksjonsdata-per dag'!$O13</f>
        <v>299.05026765120328</v>
      </c>
      <c r="I13" s="27">
        <f>'produksjonsdata-Sm3'!I13*1000/'produksjonsdata-per dag'!$O13</f>
        <v>253.06666666666666</v>
      </c>
      <c r="J13" s="27">
        <f>'produksjonsdata-Sm3'!J13/O13</f>
        <v>0.57373333333333332</v>
      </c>
      <c r="K13" s="27">
        <f>'produksjonsdata-Sm3'!K13*6.29/'produksjonsdata-per dag'!$O13</f>
        <v>1.5345608166666668E-2</v>
      </c>
      <c r="L13" s="27">
        <f>'produksjonsdata-Sm3'!L13*6.29/'produksjonsdata-per dag'!$O13</f>
        <v>0.18723366586983334</v>
      </c>
      <c r="M13" s="27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7">
        <f>'produksjonsdata-Sm3'!C14*6.29/'produksjonsdata-per dag'!$O14</f>
        <v>1.8396540473364518</v>
      </c>
      <c r="D14" s="27">
        <f>'produksjonsdata-Sm3'!D14*6.29/'produksjonsdata-per dag'!$O14</f>
        <v>1.8354625806451612</v>
      </c>
      <c r="E14" s="27">
        <f>'produksjonsdata-Sm3'!E14*6.29/'produksjonsdata-per dag'!$O14</f>
        <v>1.8058387096774195E-2</v>
      </c>
      <c r="F14" s="27">
        <f>'produksjonsdata-Sm3'!F14*6.29/'produksjonsdata-per dag'!$O14</f>
        <v>0.20635258064516127</v>
      </c>
      <c r="G14" s="27">
        <f>'produksjonsdata-Sm3'!G14*6.29/'produksjonsdata-per dag'!$O14</f>
        <v>2.0598735483870967</v>
      </c>
      <c r="H14" s="27">
        <f>'produksjonsdata-Sm3'!H14*1000/'produksjonsdata-per dag'!$O14</f>
        <v>359.29966422229757</v>
      </c>
      <c r="I14" s="27">
        <f>'produksjonsdata-Sm3'!I14*1000/'produksjonsdata-per dag'!$O14</f>
        <v>325.03225806451616</v>
      </c>
      <c r="J14" s="27">
        <f>'produksjonsdata-Sm3'!J14/O14</f>
        <v>0.65251612903225809</v>
      </c>
      <c r="K14" s="27">
        <f>'produksjonsdata-Sm3'!K14*6.29/'produksjonsdata-per dag'!$O14</f>
        <v>2.1370391872258067E-2</v>
      </c>
      <c r="L14" s="27">
        <f>'produksjonsdata-Sm3'!L14*6.29/'produksjonsdata-per dag'!$O14</f>
        <v>0.203708529880258</v>
      </c>
      <c r="M14" s="27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7">
        <f>'produksjonsdata-Sm3'!C15*6.29/'produksjonsdata-per dag'!$O15</f>
        <v>1.7719093168687099</v>
      </c>
      <c r="D15" s="27">
        <f>'produksjonsdata-Sm3'!D15*6.29/'produksjonsdata-per dag'!$O15</f>
        <v>1.7904180645161292</v>
      </c>
      <c r="E15" s="27">
        <f>'produksjonsdata-Sm3'!E15*6.29/'produksjonsdata-per dag'!$O15</f>
        <v>2.373967741935484E-2</v>
      </c>
      <c r="F15" s="27">
        <f>'produksjonsdata-Sm3'!F15*6.29/'produksjonsdata-per dag'!$O15</f>
        <v>0.20006258064516128</v>
      </c>
      <c r="G15" s="27">
        <f>'produksjonsdata-Sm3'!G15*6.29/'produksjonsdata-per dag'!$O15</f>
        <v>2.0142203225806457</v>
      </c>
      <c r="H15" s="27">
        <f>'produksjonsdata-Sm3'!H15*1000/'produksjonsdata-per dag'!$O15</f>
        <v>317.23340424323499</v>
      </c>
      <c r="I15" s="27">
        <f>'produksjonsdata-Sm3'!I15*1000/'produksjonsdata-per dag'!$O15</f>
        <v>314.06451612903226</v>
      </c>
      <c r="J15" s="27">
        <f>'produksjonsdata-Sm3'!J15/O15</f>
        <v>0.63429032258064533</v>
      </c>
      <c r="K15" s="27">
        <f>'produksjonsdata-Sm3'!K15*6.29/'produksjonsdata-per dag'!$O15</f>
        <v>2.1332500506451614E-2</v>
      </c>
      <c r="L15" s="27">
        <f>'produksjonsdata-Sm3'!L15*6.29/'produksjonsdata-per dag'!$O15</f>
        <v>0.19175868758519354</v>
      </c>
      <c r="M15" s="27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7">
        <f>'produksjonsdata-Sm3'!C16*6.29/'produksjonsdata-per dag'!$O16</f>
        <v>1.7255412211523333</v>
      </c>
      <c r="D16" s="27">
        <f>'produksjonsdata-Sm3'!D16*6.29/'produksjonsdata-per dag'!$O16</f>
        <v>1.6773333333333333</v>
      </c>
      <c r="E16" s="27">
        <f>'produksjonsdata-Sm3'!E16*6.29/'produksjonsdata-per dag'!$O16</f>
        <v>1.7612000000000003E-2</v>
      </c>
      <c r="F16" s="27">
        <f>'produksjonsdata-Sm3'!F16*6.29/'produksjonsdata-per dag'!$O16</f>
        <v>0.159137</v>
      </c>
      <c r="G16" s="27">
        <f>'produksjonsdata-Sm3'!G16*6.29/'produksjonsdata-per dag'!$O16</f>
        <v>1.8540823333333334</v>
      </c>
      <c r="H16" s="27">
        <f>'produksjonsdata-Sm3'!H16*1000/'produksjonsdata-per dag'!$O16</f>
        <v>319.1214246020109</v>
      </c>
      <c r="I16" s="27">
        <f>'produksjonsdata-Sm3'!I16*1000/'produksjonsdata-per dag'!$O16</f>
        <v>201.73333333333332</v>
      </c>
      <c r="J16" s="27">
        <f>'produksjonsdata-Sm3'!J16/O16</f>
        <v>0.4965</v>
      </c>
      <c r="K16" s="27">
        <f>'produksjonsdata-Sm3'!K16*6.29/'produksjonsdata-per dag'!$O16</f>
        <v>2.1068439495666669E-2</v>
      </c>
      <c r="L16" s="27">
        <f>'produksjonsdata-Sm3'!L16*6.29/'produksjonsdata-per dag'!$O16</f>
        <v>0.18260319196156663</v>
      </c>
      <c r="M16" s="27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7">
        <f>'produksjonsdata-Sm3'!C17*6.29/'produksjonsdata-per dag'!$O17</f>
        <v>1.8355527721435485</v>
      </c>
      <c r="D17" s="27">
        <f>'produksjonsdata-Sm3'!D17*6.29/'produksjonsdata-per dag'!$O17</f>
        <v>1.7717509677419354</v>
      </c>
      <c r="E17" s="27">
        <f>'produksjonsdata-Sm3'!E17*6.29/'produksjonsdata-per dag'!$O17</f>
        <v>2.1304838709677417E-2</v>
      </c>
      <c r="F17" s="27">
        <f>'produksjonsdata-Sm3'!F17*6.29/'produksjonsdata-per dag'!$O17</f>
        <v>0.19316387096774193</v>
      </c>
      <c r="G17" s="27">
        <f>'produksjonsdata-Sm3'!G17*6.29/'produksjonsdata-per dag'!$O17</f>
        <v>1.9862196774193548</v>
      </c>
      <c r="H17" s="27">
        <f>'produksjonsdata-Sm3'!H17*1000/'produksjonsdata-per dag'!$O17</f>
        <v>354.73683258038659</v>
      </c>
      <c r="I17" s="27">
        <f>'produksjonsdata-Sm3'!I17*1000/'produksjonsdata-per dag'!$O17</f>
        <v>329.19354838709677</v>
      </c>
      <c r="J17" s="27">
        <f>'produksjonsdata-Sm3'!J17/O17</f>
        <v>0.6449677419354839</v>
      </c>
      <c r="K17" s="27">
        <f>'produksjonsdata-Sm3'!K17*6.29/'produksjonsdata-per dag'!$O17</f>
        <v>2.088879639903226E-2</v>
      </c>
      <c r="L17" s="27">
        <f>'produksjonsdata-Sm3'!L17*6.29/'produksjonsdata-per dag'!$O17</f>
        <v>0.20951687625496776</v>
      </c>
      <c r="M17" s="27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7">
        <f>'produksjonsdata-Sm3'!C18*6.29/'produksjonsdata-per dag'!$O18</f>
        <v>1.8358616865153332</v>
      </c>
      <c r="D18" s="27">
        <f>'produksjonsdata-Sm3'!D18*6.29/'produksjonsdata-per dag'!$O18</f>
        <v>1.805439666666667</v>
      </c>
      <c r="E18" s="27">
        <f>'produksjonsdata-Sm3'!E18*6.29/'produksjonsdata-per dag'!$O18</f>
        <v>2.3902E-2</v>
      </c>
      <c r="F18" s="27">
        <f>'produksjonsdata-Sm3'!F18*6.29/'produksjonsdata-per dag'!$O18</f>
        <v>0.21553733333333333</v>
      </c>
      <c r="G18" s="27">
        <f>'produksjonsdata-Sm3'!G18*6.29/'produksjonsdata-per dag'!$O18</f>
        <v>2.0448790000000003</v>
      </c>
      <c r="H18" s="27">
        <f>'produksjonsdata-Sm3'!H18*1000/'produksjonsdata-per dag'!$O18</f>
        <v>356.13802212508409</v>
      </c>
      <c r="I18" s="27">
        <f>'produksjonsdata-Sm3'!I18*1000/'produksjonsdata-per dag'!$O18</f>
        <v>364.96666666666664</v>
      </c>
      <c r="J18" s="27">
        <f>'produksjonsdata-Sm3'!J18/O18</f>
        <v>0.69006666666666672</v>
      </c>
      <c r="K18" s="27">
        <f>'produksjonsdata-Sm3'!K18*6.29/'produksjonsdata-per dag'!$O18</f>
        <v>2.0724487199666668E-2</v>
      </c>
      <c r="L18" s="27">
        <f>'produksjonsdata-Sm3'!L18*6.29/'produksjonsdata-per dag'!$O18</f>
        <v>0.2077469255603</v>
      </c>
      <c r="M18" s="27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7">
        <f>'produksjonsdata-Sm3'!C19*6.29/'produksjonsdata-per dag'!$O19</f>
        <v>1.8128778945335484</v>
      </c>
      <c r="D19" s="27">
        <f>'produksjonsdata-Sm3'!D19*6.29/'produksjonsdata-per dag'!$O19</f>
        <v>1.8697532258064515</v>
      </c>
      <c r="E19" s="27">
        <f>'produksjonsdata-Sm3'!E19*6.29/'produksjonsdata-per dag'!$O19</f>
        <v>2.4145483870967741E-2</v>
      </c>
      <c r="F19" s="27">
        <f>'produksjonsdata-Sm3'!F19*6.29/'produksjonsdata-per dag'!$O19</f>
        <v>0.22765741935483874</v>
      </c>
      <c r="G19" s="27">
        <f>'produksjonsdata-Sm3'!G19*6.29/'produksjonsdata-per dag'!$O19</f>
        <v>2.1215561290322578</v>
      </c>
      <c r="H19" s="27">
        <f>'produksjonsdata-Sm3'!H19*1000/'produksjonsdata-per dag'!$O19</f>
        <v>352.08098292667233</v>
      </c>
      <c r="I19" s="27">
        <f>'produksjonsdata-Sm3'!I19*1000/'produksjonsdata-per dag'!$O19</f>
        <v>382.77419354838707</v>
      </c>
      <c r="J19" s="27">
        <f>'produksjonsdata-Sm3'!J19/O19</f>
        <v>0.72006451612903222</v>
      </c>
      <c r="K19" s="27">
        <f>'produksjonsdata-Sm3'!K19*6.29/'produksjonsdata-per dag'!$O19</f>
        <v>2.0505097674193548E-2</v>
      </c>
      <c r="L19" s="27">
        <f>'produksjonsdata-Sm3'!L19*6.29/'produksjonsdata-per dag'!$O19</f>
        <v>0.20586192736903222</v>
      </c>
      <c r="M19" s="27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7">
        <f>'produksjonsdata-Sm3'!C20*6.29/'produksjonsdata-per dag'!$O20</f>
        <v>1.7942732258064515</v>
      </c>
      <c r="D20" s="28">
        <f>'produksjonsdata-Sm3'!D20*6.29/'produksjonsdata-per dag'!$O20</f>
        <v>1.8261290322580646</v>
      </c>
      <c r="E20" s="28">
        <f>'produksjonsdata-Sm3'!E20*6.29/'produksjonsdata-per dag'!$O20</f>
        <v>2.3130967741935484E-2</v>
      </c>
      <c r="F20" s="28">
        <f>'produksjonsdata-Sm3'!F20*6.29/'produksjonsdata-per dag'!$O20</f>
        <v>0.22177322580645162</v>
      </c>
      <c r="G20" s="28">
        <f>'produksjonsdata-Sm3'!G20*6.29/'produksjonsdata-per dag'!$O20</f>
        <v>2.0710332258064517</v>
      </c>
      <c r="H20" s="28">
        <f>'produksjonsdata-Sm3'!H20*1000/'produksjonsdata-per dag'!$O20</f>
        <v>378.38709677419354</v>
      </c>
      <c r="I20" s="28">
        <f>'produksjonsdata-Sm3'!I20*1000/'produksjonsdata-per dag'!$O20</f>
        <v>379.32258064516128</v>
      </c>
      <c r="J20" s="27">
        <f>'produksjonsdata-Sm3'!J20/O20</f>
        <v>0.70858064516129038</v>
      </c>
      <c r="K20" s="27">
        <f>'produksjonsdata-Sm3'!K20*6.29/'produksjonsdata-per dag'!$O20</f>
        <v>2.0675838709677419E-2</v>
      </c>
      <c r="L20" s="27">
        <f>'produksjonsdata-Sm3'!L20*6.29/'produksjonsdata-per dag'!$O20</f>
        <v>0.24009538709677419</v>
      </c>
      <c r="M20" s="27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7">
        <f>'produksjonsdata-Sm3'!C21*6.29/'produksjonsdata-per dag'!$O21</f>
        <v>1.7779010344827584</v>
      </c>
      <c r="D21" s="32">
        <f>'produksjonsdata-Sm3'!D21*6.29/'produksjonsdata-per dag'!$O21</f>
        <v>1.8316913793103449</v>
      </c>
      <c r="E21" s="32">
        <f>'produksjonsdata-Sm3'!E21*6.29/'produksjonsdata-per dag'!$O21</f>
        <v>1.9303793103448277E-2</v>
      </c>
      <c r="F21" s="32">
        <f>'produksjonsdata-Sm3'!F21*6.29/'produksjonsdata-per dag'!$O21</f>
        <v>0.21342620689655173</v>
      </c>
      <c r="G21" s="32">
        <f>'produksjonsdata-Sm3'!G21*6.29/'produksjonsdata-per dag'!$O21</f>
        <v>2.0644213793103452</v>
      </c>
      <c r="H21" s="27">
        <f>'produksjonsdata-Sm3'!H21*1000/'produksjonsdata-per dag'!$O21</f>
        <v>367.31034482758622</v>
      </c>
      <c r="I21" s="32">
        <f>'produksjonsdata-Sm3'!I21*1000/'produksjonsdata-per dag'!$O21</f>
        <v>357.68965517241378</v>
      </c>
      <c r="J21" s="27">
        <f>'produksjonsdata-Sm3'!J21/O21</f>
        <v>0.68589655172413788</v>
      </c>
      <c r="K21" s="27">
        <f>'produksjonsdata-Sm3'!K21*6.29/'produksjonsdata-per dag'!$O21</f>
        <v>2.0366586206896551E-2</v>
      </c>
      <c r="L21" s="27">
        <f>'produksjonsdata-Sm3'!L21*6.29/'produksjonsdata-per dag'!$O21</f>
        <v>0.22576762068965517</v>
      </c>
      <c r="M21" s="27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7">
        <f>'produksjonsdata-Sm3'!C22*6.29/'produksjonsdata-per dag'!$O22</f>
        <v>1.7626203225806449</v>
      </c>
      <c r="D22" s="27">
        <f>'produksjonsdata-Sm3'!D22*6.29/'produksjonsdata-per dag'!$O22</f>
        <v>0</v>
      </c>
      <c r="E22" s="27">
        <f>'produksjonsdata-Sm3'!E22*6.29/'produksjonsdata-per dag'!$O22</f>
        <v>0</v>
      </c>
      <c r="F22" s="27">
        <f>'produksjonsdata-Sm3'!F22*6.29/'produksjonsdata-per dag'!$O22</f>
        <v>0</v>
      </c>
      <c r="G22" s="27">
        <f>'produksjonsdata-Sm3'!G22*6.29/'produksjonsdata-per dag'!$O22</f>
        <v>0</v>
      </c>
      <c r="H22" s="27">
        <f>'produksjonsdata-Sm3'!H22*1000/'produksjonsdata-per dag'!$O22</f>
        <v>360.87096774193549</v>
      </c>
      <c r="I22" s="27">
        <f>'produksjonsdata-Sm3'!I22*1000/'produksjonsdata-per dag'!$O22</f>
        <v>0</v>
      </c>
      <c r="J22" s="27">
        <f>'produksjonsdata-Sm3'!J22/O22</f>
        <v>0</v>
      </c>
      <c r="K22" s="27">
        <f>'produksjonsdata-Sm3'!K22*6.29/'produksjonsdata-per dag'!$O22</f>
        <v>2.0026548387096773E-2</v>
      </c>
      <c r="L22" s="27">
        <f>'produksjonsdata-Sm3'!L22*6.29/'produksjonsdata-per dag'!$O22</f>
        <v>0.22493851612903229</v>
      </c>
      <c r="M22" s="27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7">
        <f>'produksjonsdata-Sm3'!C23*6.29/'produksjonsdata-per dag'!$O23</f>
        <v>1.7624580000000001</v>
      </c>
      <c r="D23" s="28">
        <f>'produksjonsdata-Sm3'!D23*6.29/'produksjonsdata-per dag'!$O23</f>
        <v>0</v>
      </c>
      <c r="E23" s="28">
        <f>'produksjonsdata-Sm3'!E23*6.29/'produksjonsdata-per dag'!$O23</f>
        <v>0</v>
      </c>
      <c r="F23" s="28">
        <f>'produksjonsdata-Sm3'!F23*6.29/'produksjonsdata-per dag'!$O23</f>
        <v>0</v>
      </c>
      <c r="G23" s="28">
        <f>'produksjonsdata-Sm3'!G23*6.29/'produksjonsdata-per dag'!$O23</f>
        <v>0</v>
      </c>
      <c r="H23" s="28">
        <f>'produksjonsdata-Sm3'!H23*1000/'produksjonsdata-per dag'!$O23</f>
        <v>323.93333333333334</v>
      </c>
      <c r="I23" s="28">
        <f>'produksjonsdata-Sm3'!I23*1000/'produksjonsdata-per dag'!$O23</f>
        <v>0</v>
      </c>
      <c r="J23" s="27">
        <f>'produksjonsdata-Sm3'!J23/O23</f>
        <v>0</v>
      </c>
      <c r="K23" s="27">
        <f>'produksjonsdata-Sm3'!K23*6.29/'produksjonsdata-per dag'!$O23</f>
        <v>1.9729633333333333E-2</v>
      </c>
      <c r="L23" s="27">
        <f>'produksjonsdata-Sm3'!L23*6.29/'produksjonsdata-per dag'!$O23</f>
        <v>0.21717273333333334</v>
      </c>
      <c r="M23" s="27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7">
        <f>'produksjonsdata-Sm3'!C24*6.29/'produksjonsdata-per dag'!$O24</f>
        <v>1.6412841935483873</v>
      </c>
      <c r="D24" s="28">
        <f>'produksjonsdata-Sm3'!D24*6.29/'produksjonsdata-per dag'!$O24</f>
        <v>0</v>
      </c>
      <c r="E24" s="28">
        <f>'produksjonsdata-Sm3'!E24*6.29/'produksjonsdata-per dag'!$O24</f>
        <v>0</v>
      </c>
      <c r="F24" s="28">
        <f>'produksjonsdata-Sm3'!F24*6.29/'produksjonsdata-per dag'!$O24</f>
        <v>0</v>
      </c>
      <c r="G24" s="28">
        <f>'produksjonsdata-Sm3'!G24*6.29/'produksjonsdata-per dag'!$O24</f>
        <v>0</v>
      </c>
      <c r="H24" s="28">
        <f>'produksjonsdata-Sm3'!H24*1000/'produksjonsdata-per dag'!$O24</f>
        <v>315.41935483870969</v>
      </c>
      <c r="I24" s="28">
        <f>'produksjonsdata-Sm3'!I24*1000/'produksjonsdata-per dag'!$O24</f>
        <v>0</v>
      </c>
      <c r="J24" s="27">
        <f>'produksjonsdata-Sm3'!J24/O24</f>
        <v>0</v>
      </c>
      <c r="K24" s="27">
        <f>'produksjonsdata-Sm3'!K24*6.29/'produksjonsdata-per dag'!$O24</f>
        <v>1.9620741935483871E-2</v>
      </c>
      <c r="L24" s="27">
        <f>'produksjonsdata-Sm3'!L24*6.29/'produksjonsdata-per dag'!$O24</f>
        <v>0.21020774193548389</v>
      </c>
      <c r="M24" s="27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8">
        <f>'produksjonsdata-Sm3'!C25*6.29/'produksjonsdata-per dag'!$O25</f>
        <v>1.7276533333333333</v>
      </c>
      <c r="D25" s="28">
        <f>'produksjonsdata-Sm3'!D25*6.29/'produksjonsdata-per dag'!$O25</f>
        <v>0</v>
      </c>
      <c r="E25" s="28">
        <f>'produksjonsdata-Sm3'!E25*6.29/'produksjonsdata-per dag'!$O25</f>
        <v>0</v>
      </c>
      <c r="F25" s="28">
        <f>'produksjonsdata-Sm3'!F25*6.29/'produksjonsdata-per dag'!$O25</f>
        <v>0</v>
      </c>
      <c r="G25" s="28">
        <f>'produksjonsdata-Sm3'!G25*6.29/'produksjonsdata-per dag'!$O25</f>
        <v>0</v>
      </c>
      <c r="H25" s="28">
        <f>'produksjonsdata-Sm3'!H25*1000/'produksjonsdata-per dag'!$O25</f>
        <v>319.3</v>
      </c>
      <c r="I25" s="28">
        <f>'produksjonsdata-Sm3'!I25*1000/'produksjonsdata-per dag'!$O25</f>
        <v>0</v>
      </c>
      <c r="J25" s="28">
        <f>'produksjonsdata-Sm3'!J25/O25</f>
        <v>0</v>
      </c>
      <c r="K25" s="28">
        <f>'produksjonsdata-Sm3'!K25*6.29/'produksjonsdata-per dag'!$O25</f>
        <v>1.8702266666666668E-2</v>
      </c>
      <c r="L25" s="28">
        <f>'produksjonsdata-Sm3'!L25*6.29/'produksjonsdata-per dag'!$O25</f>
        <v>0.22017096666666666</v>
      </c>
      <c r="M25" s="28">
        <f t="shared" si="3"/>
        <v>1.9665265666666665</v>
      </c>
      <c r="N25" s="29">
        <f>'produksjonsdata-Sm3'!N25</f>
        <v>0.63194333333333352</v>
      </c>
      <c r="O25" s="30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7">
        <f>'produksjonsdata-Sm3'!C26*6.29/'produksjonsdata-per dag'!$O26</f>
        <v>1.7236629032258064</v>
      </c>
      <c r="D26" s="27">
        <f>'produksjonsdata-Sm3'!D26*6.29/'produksjonsdata-per dag'!$O26</f>
        <v>0</v>
      </c>
      <c r="E26" s="27">
        <f>'produksjonsdata-Sm3'!E26*6.29/'produksjonsdata-per dag'!$O26</f>
        <v>0</v>
      </c>
      <c r="F26" s="27">
        <f>'produksjonsdata-Sm3'!F26*6.29/'produksjonsdata-per dag'!$O26</f>
        <v>0</v>
      </c>
      <c r="G26" s="27">
        <f>'produksjonsdata-Sm3'!G26*6.29/'produksjonsdata-per dag'!$O26</f>
        <v>0</v>
      </c>
      <c r="H26" s="27">
        <f>'produksjonsdata-Sm3'!H26*1000/'produksjonsdata-per dag'!$O26</f>
        <v>320.77419354838707</v>
      </c>
      <c r="I26" s="27">
        <f>'produksjonsdata-Sm3'!I26*1000/'produksjonsdata-per dag'!$O26</f>
        <v>0</v>
      </c>
      <c r="J26" s="27">
        <f>'produksjonsdata-Sm3'!J26/O26</f>
        <v>0</v>
      </c>
      <c r="K26" s="27">
        <f>'produksjonsdata-Sm3'!K26*6.29/'produksjonsdata-per dag'!$O26</f>
        <v>1.8504774193548387E-2</v>
      </c>
      <c r="L26" s="27">
        <f>'produksjonsdata-Sm3'!L26*6.29/'produksjonsdata-per dag'!$O26</f>
        <v>0.21461074193548391</v>
      </c>
      <c r="M26" s="27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7">
        <f>'produksjonsdata-Sm3'!C27*6.29/'produksjonsdata-per dag'!$O27</f>
        <v>1.6420958064516129</v>
      </c>
      <c r="D27" s="28">
        <f>'produksjonsdata-Sm3'!D27*6.29/'produksjonsdata-per dag'!$O27</f>
        <v>0</v>
      </c>
      <c r="E27" s="28">
        <f>'produksjonsdata-Sm3'!E27*6.29/'produksjonsdata-per dag'!$O27</f>
        <v>0</v>
      </c>
      <c r="F27" s="28">
        <f>'produksjonsdata-Sm3'!F27*6.29/'produksjonsdata-per dag'!$O27</f>
        <v>0</v>
      </c>
      <c r="G27" s="28">
        <f>'produksjonsdata-Sm3'!G27*6.29/'produksjonsdata-per dag'!$O27</f>
        <v>0</v>
      </c>
      <c r="H27" s="27">
        <f>'produksjonsdata-Sm3'!H27*1000/'produksjonsdata-per dag'!$O27</f>
        <v>314.61290322580646</v>
      </c>
      <c r="I27" s="28">
        <f>'produksjonsdata-Sm3'!I27*1000/'produksjonsdata-per dag'!$O27</f>
        <v>0</v>
      </c>
      <c r="J27" s="28">
        <f>'produksjonsdata-Sm3'!J27/O27</f>
        <v>0</v>
      </c>
      <c r="K27" s="27">
        <f>'produksjonsdata-Sm3'!K27*6.29/'produksjonsdata-per dag'!$O27</f>
        <v>1.9133774193548385E-2</v>
      </c>
      <c r="L27" s="27">
        <f>'produksjonsdata-Sm3'!L27*6.29/'produksjonsdata-per dag'!$O27</f>
        <v>0.21629483870967742</v>
      </c>
      <c r="M27" s="27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7">
        <f>'produksjonsdata-Sm3'!C28*6.29/'produksjonsdata-per dag'!$O28</f>
        <v>1.5680970000000001</v>
      </c>
      <c r="D28" s="27">
        <f>'produksjonsdata-Sm3'!D28*6.29/'produksjonsdata-per dag'!$O28</f>
        <v>0</v>
      </c>
      <c r="E28" s="27">
        <f>'produksjonsdata-Sm3'!E28*6.29/'produksjonsdata-per dag'!$O28</f>
        <v>0</v>
      </c>
      <c r="F28" s="27">
        <f>'produksjonsdata-Sm3'!F28*6.29/'produksjonsdata-per dag'!$O28</f>
        <v>0</v>
      </c>
      <c r="G28" s="27">
        <f>'produksjonsdata-Sm3'!G28*6.29/'produksjonsdata-per dag'!$O28</f>
        <v>0</v>
      </c>
      <c r="H28" s="27">
        <f>'produksjonsdata-Sm3'!H28*1000/'produksjonsdata-per dag'!$O28</f>
        <v>249.26666666666668</v>
      </c>
      <c r="I28" s="27">
        <f>'produksjonsdata-Sm3'!I28*1000/'produksjonsdata-per dag'!$O28</f>
        <v>0</v>
      </c>
      <c r="J28" s="27">
        <f>'produksjonsdata-Sm3'!J28/O28</f>
        <v>0</v>
      </c>
      <c r="K28" s="27">
        <f>'produksjonsdata-Sm3'!K28*6.29/'produksjonsdata-per dag'!$O28</f>
        <v>1.8974833333333333E-2</v>
      </c>
      <c r="L28" s="27">
        <f>'produksjonsdata-Sm3'!L28*6.29/'produksjonsdata-per dag'!$O28</f>
        <v>0.14320233333333335</v>
      </c>
      <c r="M28" s="27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7">
        <f>'produksjonsdata-Sm3'!C29*6.29/'produksjonsdata-per dag'!$O29</f>
        <v>1.6388493548387097</v>
      </c>
      <c r="D29" s="28">
        <f>'produksjonsdata-Sm3'!D29*6.29/'produksjonsdata-per dag'!$O29</f>
        <v>0</v>
      </c>
      <c r="E29" s="28">
        <f>'produksjonsdata-Sm3'!E29*6.29/'produksjonsdata-per dag'!$O29</f>
        <v>0</v>
      </c>
      <c r="F29" s="28">
        <f>'produksjonsdata-Sm3'!F29*6.29/'produksjonsdata-per dag'!$O29</f>
        <v>0</v>
      </c>
      <c r="G29" s="28">
        <f>'produksjonsdata-Sm3'!G29*6.29/'produksjonsdata-per dag'!$O29</f>
        <v>0</v>
      </c>
      <c r="H29" s="28">
        <f>'produksjonsdata-Sm3'!H29*1000/'produksjonsdata-per dag'!$O29</f>
        <v>328.03225806451616</v>
      </c>
      <c r="I29" s="28">
        <f>'produksjonsdata-Sm3'!I29*1000/'produksjonsdata-per dag'!$O29</f>
        <v>0</v>
      </c>
      <c r="J29" s="28">
        <f>'produksjonsdata-Sm3'!J29/O29</f>
        <v>0</v>
      </c>
      <c r="K29" s="27">
        <f>'produksjonsdata-Sm3'!K29*6.29/'produksjonsdata-per dag'!$O29</f>
        <v>1.8768548387096774E-2</v>
      </c>
      <c r="L29" s="27">
        <f>'produksjonsdata-Sm3'!L29*6.29/'produksjonsdata-per dag'!$O29</f>
        <v>0.21749196774193549</v>
      </c>
      <c r="M29" s="27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7">
        <f>'produksjonsdata-Sm3'!C30*6.29/'produksjonsdata-per dag'!$O30</f>
        <v>1.6819460000000002</v>
      </c>
      <c r="D30" s="28">
        <f>'produksjonsdata-Sm3'!D30*6.29/'produksjonsdata-per dag'!$O30</f>
        <v>0</v>
      </c>
      <c r="E30" s="28">
        <f>'produksjonsdata-Sm3'!E30*6.29/'produksjonsdata-per dag'!$O30</f>
        <v>0</v>
      </c>
      <c r="F30" s="28">
        <f>'produksjonsdata-Sm3'!F30*6.29/'produksjonsdata-per dag'!$O30</f>
        <v>0</v>
      </c>
      <c r="G30" s="28">
        <f>'produksjonsdata-Sm3'!G30*6.29/'produksjonsdata-per dag'!$O30</f>
        <v>0</v>
      </c>
      <c r="H30" s="28">
        <f>'produksjonsdata-Sm3'!H30*1000/'produksjonsdata-per dag'!$O30</f>
        <v>349.5</v>
      </c>
      <c r="I30" s="28">
        <f>'produksjonsdata-Sm3'!I30*1000/'produksjonsdata-per dag'!$O30</f>
        <v>0</v>
      </c>
      <c r="J30" s="28">
        <f>'produksjonsdata-Sm3'!J30/O30</f>
        <v>0</v>
      </c>
      <c r="K30" s="27">
        <f>'produksjonsdata-Sm3'!K30*6.29/'produksjonsdata-per dag'!$O30</f>
        <v>1.8681300000000001E-2</v>
      </c>
      <c r="L30" s="27">
        <f>'produksjonsdata-Sm3'!L30*6.29/'produksjonsdata-per dag'!$O30</f>
        <v>0.23291870000000001</v>
      </c>
      <c r="M30" s="27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7">
        <f>'produksjonsdata-Sm3'!C31*6.29/'produksjonsdata-per dag'!$O31</f>
        <v>1.796302258064516</v>
      </c>
      <c r="D31" s="28">
        <f>'produksjonsdata-Sm3'!D31*6.29/'produksjonsdata-per dag'!$O31</f>
        <v>0</v>
      </c>
      <c r="E31" s="28">
        <f>'produksjonsdata-Sm3'!E31*6.29/'produksjonsdata-per dag'!$O31</f>
        <v>0</v>
      </c>
      <c r="F31" s="28">
        <f>'produksjonsdata-Sm3'!F31*6.29/'produksjonsdata-per dag'!$O31</f>
        <v>0</v>
      </c>
      <c r="G31" s="28">
        <f>'produksjonsdata-Sm3'!G31*6.29/'produksjonsdata-per dag'!$O31</f>
        <v>0</v>
      </c>
      <c r="H31" s="28">
        <f>'produksjonsdata-Sm3'!H31*1000/'produksjonsdata-per dag'!$O31</f>
        <v>354.41935483870969</v>
      </c>
      <c r="I31" s="28">
        <f>'produksjonsdata-Sm3'!I31*1000/'produksjonsdata-per dag'!$O31</f>
        <v>0</v>
      </c>
      <c r="J31" s="28">
        <f>'produksjonsdata-Sm3'!J31/O31</f>
        <v>0</v>
      </c>
      <c r="K31" s="27">
        <f>'produksjonsdata-Sm3'!K31*6.29/'produksjonsdata-per dag'!$O31</f>
        <v>1.8667096774193547E-2</v>
      </c>
      <c r="L31" s="27">
        <f>'produksjonsdata-Sm3'!L31*6.29/'produksjonsdata-per dag'!$O31</f>
        <v>0.24035916129032259</v>
      </c>
      <c r="M31" s="27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2024-03-19T11:25:00Z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