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BF26DC55-3EEC-4BEB-9BE8-7D6FC85126E1}" xr6:coauthVersionLast="47" xr6:coauthVersionMax="47" xr10:uidLastSave="{00000000-0000-0000-0000-000000000000}"/>
  <bookViews>
    <workbookView xWindow="690" yWindow="442" windowWidth="15975" windowHeight="10073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0" l="1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8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<sst xmlns="http://schemas.openxmlformats.org/spreadsheetml/2006/main" count="154" uniqueCount="42">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</sst>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1041335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889906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829795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829795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B6" zoomScale="70" zoomScaleNormal="70" workbookViewId="0">
      <selection activeCell="E24" sqref="E24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8.6950000000000003</v>
      </c>
      <c r="E8" s="21">
        <v>0.123</v>
      </c>
      <c r="F8" s="21">
        <v>1.0189999999999999</v>
      </c>
      <c r="G8" s="22">
        <f t="shared" ref="G8:G31" si="0">SUM(D8:F8)</f>
        <v>9.8369999999999997</v>
      </c>
      <c r="H8" s="20">
        <v>11.032042859053181</v>
      </c>
      <c r="I8" s="21">
        <v>11.137</v>
      </c>
      <c r="J8" s="22">
        <f t="shared" ref="J8:J31" si="1">SUM(G8+I8)</f>
        <v>20.974</v>
      </c>
      <c r="K8" s="20">
        <v>0.10857650000000001</v>
      </c>
      <c r="L8" s="20">
        <v>0.97018387669999995</v>
      </c>
      <c r="M8" s="20">
        <f t="shared" ref="M8:M18" si="2">L8+K8+C8</f>
        <v>9.9932509327000005</v>
      </c>
      <c r="N8" s="20">
        <f t="shared" ref="N8:N19" si="3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</v>
      </c>
      <c r="E9" s="23">
        <v>0.108</v>
      </c>
      <c r="F9" s="23">
        <v>0.91400000000000003</v>
      </c>
      <c r="G9" s="22">
        <f t="shared" si="0"/>
        <v>8.9209999999999994</v>
      </c>
      <c r="H9" s="20">
        <v>10.027393399890755</v>
      </c>
      <c r="I9" s="23">
        <v>9.9760000000000009</v>
      </c>
      <c r="J9" s="22">
        <f t="shared" si="1"/>
        <v>18.896999999999998</v>
      </c>
      <c r="K9" s="20">
        <v>9.7550349999999994E-2</v>
      </c>
      <c r="L9" s="20">
        <v>0.83320724509999999</v>
      </c>
      <c r="M9" s="20">
        <f t="shared" si="2"/>
        <v>9.0623048860999997</v>
      </c>
      <c r="N9" s="20">
        <f t="shared" si="3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9.0399999999999991</v>
      </c>
      <c r="E10" s="23">
        <v>0.112</v>
      </c>
      <c r="F10" s="23">
        <v>1.008</v>
      </c>
      <c r="G10" s="22">
        <f t="shared" si="0"/>
        <v>10.16</v>
      </c>
      <c r="H10" s="20">
        <v>10.937893187147465</v>
      </c>
      <c r="I10" s="23">
        <v>10.999000000000001</v>
      </c>
      <c r="J10" s="22">
        <f t="shared" si="1"/>
        <v>21.158999999999999</v>
      </c>
      <c r="K10" s="20">
        <v>0.10695959400000001</v>
      </c>
      <c r="L10" s="20">
        <v>0.94622051239999994</v>
      </c>
      <c r="M10" s="20">
        <f t="shared" si="2"/>
        <v>10.039449677399999</v>
      </c>
      <c r="N10" s="20">
        <f t="shared" si="3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</v>
      </c>
      <c r="E11" s="23">
        <v>0.108</v>
      </c>
      <c r="F11" s="23">
        <v>1.069</v>
      </c>
      <c r="G11" s="22">
        <f t="shared" si="0"/>
        <v>9.777000000000001</v>
      </c>
      <c r="H11" s="20">
        <v>10.042929898285788</v>
      </c>
      <c r="I11" s="23">
        <v>10.269</v>
      </c>
      <c r="J11" s="22">
        <f t="shared" si="1"/>
        <v>20.045999999999999</v>
      </c>
      <c r="K11" s="20">
        <v>0.101122543</v>
      </c>
      <c r="L11" s="20">
        <v>0.90319612959999995</v>
      </c>
      <c r="M11" s="20">
        <f t="shared" si="2"/>
        <v>9.6676660186000003</v>
      </c>
      <c r="N11" s="20">
        <f t="shared" si="3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8.7970000000000006</v>
      </c>
      <c r="E12" s="23">
        <v>4.4999999999999998E-2</v>
      </c>
      <c r="F12" s="23">
        <v>1.042</v>
      </c>
      <c r="G12" s="22">
        <f t="shared" si="0"/>
        <v>9.8840000000000003</v>
      </c>
      <c r="H12" s="20">
        <v>9.1730905713592357</v>
      </c>
      <c r="I12" s="23">
        <v>8.5690000000000008</v>
      </c>
      <c r="J12" s="22">
        <f t="shared" si="1"/>
        <v>18.453000000000003</v>
      </c>
      <c r="K12" s="20">
        <v>8.9161107000000003E-2</v>
      </c>
      <c r="L12" s="20">
        <v>0.88384237430000001</v>
      </c>
      <c r="M12" s="20">
        <f t="shared" si="2"/>
        <v>9.5961435752999993</v>
      </c>
      <c r="N12" s="20">
        <f t="shared" si="3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8.6720000000000006</v>
      </c>
      <c r="E13" s="24">
        <v>3.6999999999999998E-2</v>
      </c>
      <c r="F13" s="24">
        <v>0.91100000000000003</v>
      </c>
      <c r="G13" s="22">
        <f t="shared" si="0"/>
        <v>9.620000000000001</v>
      </c>
      <c r="H13" s="20">
        <v>8.9715080295360981</v>
      </c>
      <c r="I13" s="24">
        <v>7.5919999999999996</v>
      </c>
      <c r="J13" s="22">
        <f t="shared" si="1"/>
        <v>17.212</v>
      </c>
      <c r="K13" s="20">
        <v>7.3190500000000006E-2</v>
      </c>
      <c r="L13" s="20">
        <v>0.89300635549999996</v>
      </c>
      <c r="M13" s="20">
        <f t="shared" si="2"/>
        <v>9.5498283515000004</v>
      </c>
      <c r="N13" s="20">
        <f t="shared" si="3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9.0459999999999994</v>
      </c>
      <c r="E14" s="23">
        <v>8.8999999999999996E-2</v>
      </c>
      <c r="F14" s="23">
        <v>1.0169999999999999</v>
      </c>
      <c r="G14" s="22">
        <f t="shared" si="0"/>
        <v>10.151999999999999</v>
      </c>
      <c r="H14" s="20">
        <v>11.138289590891224</v>
      </c>
      <c r="I14" s="23">
        <v>10.076000000000001</v>
      </c>
      <c r="J14" s="22">
        <f t="shared" si="1"/>
        <v>20.228000000000002</v>
      </c>
      <c r="K14" s="20">
        <v>0.105323076</v>
      </c>
      <c r="L14" s="20">
        <v>1.0039689071999998</v>
      </c>
      <c r="M14" s="20">
        <f t="shared" si="2"/>
        <v>10.175949450200001</v>
      </c>
      <c r="N14" s="20">
        <f t="shared" si="3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8.8239999999999998</v>
      </c>
      <c r="E15" s="21">
        <v>0.11700000000000001</v>
      </c>
      <c r="F15" s="21">
        <v>0.98599999999999999</v>
      </c>
      <c r="G15" s="22">
        <f t="shared" si="0"/>
        <v>9.9270000000000014</v>
      </c>
      <c r="H15" s="20">
        <v>9.8342355315402834</v>
      </c>
      <c r="I15" s="21">
        <v>9.7360000000000007</v>
      </c>
      <c r="J15" s="22">
        <f t="shared" si="1"/>
        <v>19.663000000000004</v>
      </c>
      <c r="K15" s="20">
        <v>0.10513633</v>
      </c>
      <c r="L15" s="20">
        <v>0.94507461289999994</v>
      </c>
      <c r="M15" s="20">
        <f t="shared" si="2"/>
        <v>9.7829913599000005</v>
      </c>
      <c r="N15" s="20">
        <f t="shared" si="3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</v>
      </c>
      <c r="E16" s="23">
        <v>8.4000000000000005E-2</v>
      </c>
      <c r="F16" s="23">
        <v>0.75900000000000001</v>
      </c>
      <c r="G16" s="22">
        <f t="shared" si="0"/>
        <v>8.843</v>
      </c>
      <c r="H16" s="20">
        <v>9.5736427380603271</v>
      </c>
      <c r="I16" s="23">
        <v>6.0519999999999996</v>
      </c>
      <c r="J16" s="22">
        <f t="shared" si="1"/>
        <v>14.895</v>
      </c>
      <c r="K16" s="20">
        <v>0.100485403</v>
      </c>
      <c r="L16" s="20">
        <v>0.87092142429999986</v>
      </c>
      <c r="M16" s="20">
        <f t="shared" si="2"/>
        <v>9.201333160299999</v>
      </c>
      <c r="N16" s="20">
        <f t="shared" si="3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8.7319999999999993</v>
      </c>
      <c r="E17" s="21">
        <v>0.105</v>
      </c>
      <c r="F17" s="21">
        <v>0.95199999999999996</v>
      </c>
      <c r="G17" s="22">
        <f t="shared" si="0"/>
        <v>9.7889999999999997</v>
      </c>
      <c r="H17" s="20">
        <v>10.996841809991984</v>
      </c>
      <c r="I17" s="21">
        <v>10.205</v>
      </c>
      <c r="J17" s="22">
        <f t="shared" si="1"/>
        <v>19.994</v>
      </c>
      <c r="K17" s="20">
        <v>0.102949553</v>
      </c>
      <c r="L17" s="20">
        <v>1.0325950976</v>
      </c>
      <c r="M17" s="20">
        <f t="shared" si="2"/>
        <v>10.1819891556</v>
      </c>
      <c r="N17" s="20">
        <f t="shared" si="3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8.6110000000000007</v>
      </c>
      <c r="E18" s="21">
        <v>0.114</v>
      </c>
      <c r="F18" s="21">
        <v>1.028</v>
      </c>
      <c r="G18" s="22">
        <f t="shared" si="0"/>
        <v>9.7530000000000019</v>
      </c>
      <c r="H18" s="20">
        <v>10.684140663752522</v>
      </c>
      <c r="I18" s="21">
        <v>10.949</v>
      </c>
      <c r="J18" s="22">
        <f t="shared" si="1"/>
        <v>20.702000000000002</v>
      </c>
      <c r="K18" s="20">
        <v>9.8844930999999997E-2</v>
      </c>
      <c r="L18" s="20">
        <v>0.99084384209999998</v>
      </c>
      <c r="M18" s="20">
        <f t="shared" si="2"/>
        <v>9.8457858471000002</v>
      </c>
      <c r="N18" s="20">
        <f t="shared" si="3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9.2149999999999999</v>
      </c>
      <c r="E19" s="21">
        <v>0.11899999999999999</v>
      </c>
      <c r="F19" s="21">
        <v>1.1220000000000001</v>
      </c>
      <c r="G19" s="22">
        <f t="shared" si="0"/>
        <v>10.456</v>
      </c>
      <c r="H19" s="20">
        <v>10.914510470726842</v>
      </c>
      <c r="I19" s="21">
        <v>11.866</v>
      </c>
      <c r="J19" s="22">
        <f t="shared" si="1"/>
        <v>22.321999999999999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3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9</v>
      </c>
      <c r="E20" s="21">
        <v>0.114</v>
      </c>
      <c r="F20" s="21">
        <v>1.093</v>
      </c>
      <c r="G20" s="25">
        <f t="shared" si="0"/>
        <v>10.207000000000001</v>
      </c>
      <c r="H20" s="20">
        <v>11.73</v>
      </c>
      <c r="I20" s="21">
        <v>11.759</v>
      </c>
      <c r="J20" s="22">
        <f t="shared" si="1"/>
        <v>21.966000000000001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8.1349999999999998</v>
      </c>
      <c r="E21" s="21">
        <v>0.10299999999999999</v>
      </c>
      <c r="F21" s="21">
        <v>0.98299999999999998</v>
      </c>
      <c r="G21" s="22">
        <f t="shared" si="0"/>
        <v>9.2210000000000001</v>
      </c>
      <c r="H21" s="20">
        <v>10.651999999999999</v>
      </c>
      <c r="I21" s="21">
        <v>10.45</v>
      </c>
      <c r="J21" s="22">
        <f t="shared" si="1"/>
        <v>19.670999999999999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1">
        <v>9.0890000000000004</v>
      </c>
      <c r="E22" s="21">
        <v>0.114</v>
      </c>
      <c r="F22" s="21">
        <v>1.095</v>
      </c>
      <c r="G22" s="25">
        <f t="shared" si="0"/>
        <v>10.298000000000002</v>
      </c>
      <c r="H22" s="20">
        <v>11.186999999999999</v>
      </c>
      <c r="I22" s="21">
        <v>11.347</v>
      </c>
      <c r="J22" s="25">
        <f t="shared" si="1"/>
        <v>21.645000000000003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30">
        <v>8.843</v>
      </c>
      <c r="E23" s="30">
        <v>8.3000000000000004E-2</v>
      </c>
      <c r="F23" s="30">
        <v>1.109</v>
      </c>
      <c r="G23" s="25">
        <f t="shared" si="0"/>
        <v>10.035</v>
      </c>
      <c r="H23" s="20">
        <v>9.718</v>
      </c>
      <c r="I23" s="30">
        <v>10.398</v>
      </c>
      <c r="J23" s="25">
        <f t="shared" si="1"/>
        <v>20.433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30"/>
      <c r="E24" s="30"/>
      <c r="F24" s="30"/>
      <c r="G24" s="22">
        <f t="shared" si="0"/>
        <v>0</v>
      </c>
      <c r="H24" s="20">
        <v>9.7780000000000005</v>
      </c>
      <c r="I24" s="30"/>
      <c r="J24" s="22">
        <f t="shared" si="1"/>
        <v>0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30"/>
      <c r="E25" s="30"/>
      <c r="F25" s="30"/>
      <c r="G25" s="22">
        <f t="shared" si="0"/>
        <v>0</v>
      </c>
      <c r="H25" s="20">
        <v>9.5790000000000006</v>
      </c>
      <c r="I25" s="30"/>
      <c r="J25" s="25">
        <f t="shared" si="1"/>
        <v>0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30"/>
      <c r="E26" s="30"/>
      <c r="F26" s="30"/>
      <c r="G26" s="25">
        <f t="shared" si="0"/>
        <v>0</v>
      </c>
      <c r="H26" s="20">
        <v>9.9440000000000008</v>
      </c>
      <c r="I26" s="30"/>
      <c r="J26" s="25">
        <f t="shared" si="1"/>
        <v>0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30"/>
      <c r="E27" s="30"/>
      <c r="F27" s="30"/>
      <c r="G27" s="25">
        <f t="shared" si="0"/>
        <v>0</v>
      </c>
      <c r="H27" s="20">
        <v>9.7530000000000001</v>
      </c>
      <c r="I27" s="30"/>
      <c r="J27" s="25">
        <f t="shared" si="1"/>
        <v>0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30"/>
      <c r="E28" s="30"/>
      <c r="F28" s="30"/>
      <c r="G28" s="25">
        <f t="shared" si="0"/>
        <v>0</v>
      </c>
      <c r="H28" s="20">
        <v>7.4779999999999998</v>
      </c>
      <c r="I28" s="30"/>
      <c r="J28" s="25">
        <f t="shared" si="1"/>
        <v>0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30"/>
      <c r="E29" s="30"/>
      <c r="F29" s="30"/>
      <c r="G29" s="25">
        <f t="shared" si="0"/>
        <v>0</v>
      </c>
      <c r="H29" s="20">
        <v>10.169</v>
      </c>
      <c r="I29" s="30"/>
      <c r="J29" s="25">
        <f t="shared" si="1"/>
        <v>0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0"/>
      <c r="E30" s="30"/>
      <c r="F30" s="30"/>
      <c r="G30" s="25">
        <f t="shared" si="0"/>
        <v>0</v>
      </c>
      <c r="H30" s="20">
        <v>10.484999999999999</v>
      </c>
      <c r="I30" s="30"/>
      <c r="J30" s="25">
        <f t="shared" si="1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/>
      <c r="E31" s="30"/>
      <c r="F31" s="30"/>
      <c r="G31" s="25">
        <f t="shared" si="0"/>
        <v>0</v>
      </c>
      <c r="H31" s="20">
        <v>10.987</v>
      </c>
      <c r="I31" s="30"/>
      <c r="J31" s="25">
        <f t="shared" si="1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8" zoomScale="70" zoomScaleNormal="70" workbookViewId="0">
      <selection activeCell="E19" sqref="E1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1.7642435483870968</v>
      </c>
      <c r="E8" s="26">
        <f>'produksjonsdata-Sm3'!E8*6.29/'produksjonsdata-per dag'!$O8</f>
        <v>2.4957096774193548E-2</v>
      </c>
      <c r="F8" s="26">
        <f>'produksjonsdata-Sm3'!F8*6.29/'produksjonsdata-per dag'!$O8</f>
        <v>0.20675838709677416</v>
      </c>
      <c r="G8" s="26">
        <f>'produksjonsdata-Sm3'!G8*6.29/'produksjonsdata-per dag'!$O8</f>
        <v>1.9959590322580645</v>
      </c>
      <c r="H8" s="26">
        <f>'produksjonsdata-Sm3'!H8*1000/'produksjonsdata-per dag'!$O8</f>
        <v>355.87235029203811</v>
      </c>
      <c r="I8" s="26">
        <f>'produksjonsdata-Sm3'!I8*1000/'produksjonsdata-per dag'!$O8</f>
        <v>359.25806451612902</v>
      </c>
      <c r="J8" s="26">
        <f>'produksjonsdata-Sm3'!J8/O8</f>
        <v>0.67658064516129035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1.7744539285714287</v>
      </c>
      <c r="E9" s="26">
        <f>'produksjonsdata-Sm3'!E9*6.29/'produksjonsdata-per dag'!$O9</f>
        <v>2.4261428571428573E-2</v>
      </c>
      <c r="F9" s="26">
        <f>'produksjonsdata-Sm3'!F9*6.29/'produksjonsdata-per dag'!$O9</f>
        <v>0.20532357142857144</v>
      </c>
      <c r="G9" s="26">
        <f>'produksjonsdata-Sm3'!G9*6.29/'produksjonsdata-per dag'!$O9</f>
        <v>2.0040389285714286</v>
      </c>
      <c r="H9" s="26">
        <f>'produksjonsdata-Sm3'!H9*1000/'produksjonsdata-per dag'!$O9</f>
        <v>358.12119285324127</v>
      </c>
      <c r="I9" s="26">
        <f>'produksjonsdata-Sm3'!I9*1000/'produksjonsdata-per dag'!$O9</f>
        <v>356.28571428571428</v>
      </c>
      <c r="J9" s="26">
        <f>'produksjonsdata-Sm3'!J9/O9</f>
        <v>0.67489285714285707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1.8342451612903223</v>
      </c>
      <c r="E10" s="26">
        <f>'produksjonsdata-Sm3'!E10*6.29/'produksjonsdata-per dag'!$O10</f>
        <v>2.2725161290322579E-2</v>
      </c>
      <c r="F10" s="26">
        <f>'produksjonsdata-Sm3'!F10*6.29/'produksjonsdata-per dag'!$O10</f>
        <v>0.20452645161290323</v>
      </c>
      <c r="G10" s="26">
        <f>'produksjonsdata-Sm3'!G10*6.29/'produksjonsdata-per dag'!$O10</f>
        <v>2.0614967741935484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354.80645161290323</v>
      </c>
      <c r="J10" s="26">
        <f>'produksjonsdata-Sm3'!J10/O10</f>
        <v>0.68254838709677412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1.8031333333333335</v>
      </c>
      <c r="E11" s="26">
        <f>'produksjonsdata-Sm3'!E11*6.29/'produksjonsdata-per dag'!$O11</f>
        <v>2.2644000000000001E-2</v>
      </c>
      <c r="F11" s="26">
        <f>'produksjonsdata-Sm3'!F11*6.29/'produksjonsdata-per dag'!$O11</f>
        <v>0.22413366666666665</v>
      </c>
      <c r="G11" s="26">
        <f>'produksjonsdata-Sm3'!G11*6.29/'produksjonsdata-per dag'!$O11</f>
        <v>2.0499110000000003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342.3</v>
      </c>
      <c r="J11" s="26">
        <f>'produksjonsdata-Sm3'!J11/O11</f>
        <v>0.66820000000000002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1.7849396774193549</v>
      </c>
      <c r="E12" s="26">
        <f>'produksjonsdata-Sm3'!E12*6.29/'produksjonsdata-per dag'!$O12</f>
        <v>9.1306451612903211E-3</v>
      </c>
      <c r="F12" s="26">
        <f>'produksjonsdata-Sm3'!F12*6.29/'produksjonsdata-per dag'!$O12</f>
        <v>0.2114251612903226</v>
      </c>
      <c r="G12" s="26">
        <f>'produksjonsdata-Sm3'!G12*6.29/'produksjonsdata-per dag'!$O12</f>
        <v>2.005495483870968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276.41935483870969</v>
      </c>
      <c r="J12" s="26">
        <f>'produksjonsdata-Sm3'!J12/O12</f>
        <v>0.59525806451612917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1.8182293333333335</v>
      </c>
      <c r="E13" s="26">
        <f>'produksjonsdata-Sm3'!E13*6.29/'produksjonsdata-per dag'!$O13</f>
        <v>7.7576666666666662E-3</v>
      </c>
      <c r="F13" s="26">
        <f>'produksjonsdata-Sm3'!F13*6.29/'produksjonsdata-per dag'!$O13</f>
        <v>0.19100633333333333</v>
      </c>
      <c r="G13" s="26">
        <f>'produksjonsdata-Sm3'!G13*6.29/'produksjonsdata-per dag'!$O13</f>
        <v>2.0169933333333336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253.06666666666666</v>
      </c>
      <c r="J13" s="26">
        <f>'produksjonsdata-Sm3'!J13/O13</f>
        <v>0.57373333333333332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1.8354625806451612</v>
      </c>
      <c r="E14" s="26">
        <f>'produksjonsdata-Sm3'!E14*6.29/'produksjonsdata-per dag'!$O14</f>
        <v>1.8058387096774195E-2</v>
      </c>
      <c r="F14" s="26">
        <f>'produksjonsdata-Sm3'!F14*6.29/'produksjonsdata-per dag'!$O14</f>
        <v>0.20635258064516127</v>
      </c>
      <c r="G14" s="26">
        <f>'produksjonsdata-Sm3'!G14*6.29/'produksjonsdata-per dag'!$O14</f>
        <v>2.0598735483870967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325.03225806451616</v>
      </c>
      <c r="J14" s="26">
        <f>'produksjonsdata-Sm3'!J14/O14</f>
        <v>0.65251612903225809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1.7904180645161292</v>
      </c>
      <c r="E15" s="26">
        <f>'produksjonsdata-Sm3'!E15*6.29/'produksjonsdata-per dag'!$O15</f>
        <v>2.373967741935484E-2</v>
      </c>
      <c r="F15" s="26">
        <f>'produksjonsdata-Sm3'!F15*6.29/'produksjonsdata-per dag'!$O15</f>
        <v>0.20006258064516128</v>
      </c>
      <c r="G15" s="26">
        <f>'produksjonsdata-Sm3'!G15*6.29/'produksjonsdata-per dag'!$O15</f>
        <v>2.0142203225806457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314.06451612903226</v>
      </c>
      <c r="J15" s="26">
        <f>'produksjonsdata-Sm3'!J15/O15</f>
        <v>0.63429032258064533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1.6773333333333333</v>
      </c>
      <c r="E16" s="26">
        <f>'produksjonsdata-Sm3'!E16*6.29/'produksjonsdata-per dag'!$O16</f>
        <v>1.7612000000000003E-2</v>
      </c>
      <c r="F16" s="26">
        <f>'produksjonsdata-Sm3'!F16*6.29/'produksjonsdata-per dag'!$O16</f>
        <v>0.159137</v>
      </c>
      <c r="G16" s="26">
        <f>'produksjonsdata-Sm3'!G16*6.29/'produksjonsdata-per dag'!$O16</f>
        <v>1.8540823333333334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201.73333333333332</v>
      </c>
      <c r="J16" s="26">
        <f>'produksjonsdata-Sm3'!J16/O16</f>
        <v>0.4965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1.7717509677419354</v>
      </c>
      <c r="E17" s="26">
        <f>'produksjonsdata-Sm3'!E17*6.29/'produksjonsdata-per dag'!$O17</f>
        <v>2.1304838709677417E-2</v>
      </c>
      <c r="F17" s="26">
        <f>'produksjonsdata-Sm3'!F17*6.29/'produksjonsdata-per dag'!$O17</f>
        <v>0.19316387096774193</v>
      </c>
      <c r="G17" s="26">
        <f>'produksjonsdata-Sm3'!G17*6.29/'produksjonsdata-per dag'!$O17</f>
        <v>1.9862196774193548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329.19354838709677</v>
      </c>
      <c r="J17" s="26">
        <f>'produksjonsdata-Sm3'!J17/O17</f>
        <v>0.6449677419354839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1.805439666666667</v>
      </c>
      <c r="E18" s="26">
        <f>'produksjonsdata-Sm3'!E18*6.29/'produksjonsdata-per dag'!$O18</f>
        <v>2.3902E-2</v>
      </c>
      <c r="F18" s="26">
        <f>'produksjonsdata-Sm3'!F18*6.29/'produksjonsdata-per dag'!$O18</f>
        <v>0.21553733333333333</v>
      </c>
      <c r="G18" s="26">
        <f>'produksjonsdata-Sm3'!G18*6.29/'produksjonsdata-per dag'!$O18</f>
        <v>2.0448790000000003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364.96666666666664</v>
      </c>
      <c r="J18" s="26">
        <f>'produksjonsdata-Sm3'!J18/O18</f>
        <v>0.69006666666666672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1.8697532258064515</v>
      </c>
      <c r="E19" s="26">
        <f>'produksjonsdata-Sm3'!E19*6.29/'produksjonsdata-per dag'!$O19</f>
        <v>2.4145483870967741E-2</v>
      </c>
      <c r="F19" s="26">
        <f>'produksjonsdata-Sm3'!F19*6.29/'produksjonsdata-per dag'!$O19</f>
        <v>0.22765741935483874</v>
      </c>
      <c r="G19" s="26">
        <f>'produksjonsdata-Sm3'!G19*6.29/'produksjonsdata-per dag'!$O19</f>
        <v>2.1215561290322578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382.77419354838707</v>
      </c>
      <c r="J19" s="26">
        <f>'produksjonsdata-Sm3'!J19/O19</f>
        <v>0.72006451612903222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1.8261290322580646</v>
      </c>
      <c r="E20" s="27">
        <f>'produksjonsdata-Sm3'!E20*6.29/'produksjonsdata-per dag'!$O20</f>
        <v>2.3130967741935484E-2</v>
      </c>
      <c r="F20" s="27">
        <f>'produksjonsdata-Sm3'!F20*6.29/'produksjonsdata-per dag'!$O20</f>
        <v>0.22177322580645162</v>
      </c>
      <c r="G20" s="27">
        <f>'produksjonsdata-Sm3'!G20*6.29/'produksjonsdata-per dag'!$O20</f>
        <v>2.0710332258064517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379.32258064516128</v>
      </c>
      <c r="J20" s="26">
        <f>'produksjonsdata-Sm3'!J20/O20</f>
        <v>0.70858064516129038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1.764453448275862</v>
      </c>
      <c r="E21" s="27">
        <f>'produksjonsdata-Sm3'!E21*6.29/'produksjonsdata-per dag'!$O21</f>
        <v>2.2340344827586206E-2</v>
      </c>
      <c r="F21" s="27">
        <f>'produksjonsdata-Sm3'!F21*6.29/'produksjonsdata-per dag'!$O21</f>
        <v>0.21320931034482757</v>
      </c>
      <c r="G21" s="27">
        <f>'produksjonsdata-Sm3'!G21*6.29/'produksjonsdata-per dag'!$O21</f>
        <v>2.0000031034482757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360.34482758620692</v>
      </c>
      <c r="J21" s="26">
        <f>'produksjonsdata-Sm3'!J21/O21</f>
        <v>0.67831034482758623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27">
        <f>'produksjonsdata-Sm3'!D22*6.29/'produksjonsdata-per dag'!$O22</f>
        <v>1.8441874193548389</v>
      </c>
      <c r="E22" s="27">
        <f>'produksjonsdata-Sm3'!E22*6.29/'produksjonsdata-per dag'!$O22</f>
        <v>2.3130967741935484E-2</v>
      </c>
      <c r="F22" s="27">
        <f>'produksjonsdata-Sm3'!F22*6.29/'produksjonsdata-per dag'!$O22</f>
        <v>0.22217903225806451</v>
      </c>
      <c r="G22" s="27">
        <f>'produksjonsdata-Sm3'!G22*6.29/'produksjonsdata-per dag'!$O22</f>
        <v>2.089497419354839</v>
      </c>
      <c r="H22" s="27">
        <f>'produksjonsdata-Sm3'!H22*1000/'produksjonsdata-per dag'!$O22</f>
        <v>360.87096774193549</v>
      </c>
      <c r="I22" s="27">
        <f>'produksjonsdata-Sm3'!I22*1000/'produksjonsdata-per dag'!$O22</f>
        <v>366.03225806451616</v>
      </c>
      <c r="J22" s="26">
        <f>'produksjonsdata-Sm3'!J22/O22</f>
        <v>0.69822580645161303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31">
        <f>'produksjonsdata-Sm3'!D23*6.29/'produksjonsdata-per dag'!$O23</f>
        <v>1.8540823333333334</v>
      </c>
      <c r="E23" s="31">
        <f>'produksjonsdata-Sm3'!E23*6.29/'produksjonsdata-per dag'!$O23</f>
        <v>1.7402333333333336E-2</v>
      </c>
      <c r="F23" s="31">
        <f>'produksjonsdata-Sm3'!F23*6.29/'produksjonsdata-per dag'!$O23</f>
        <v>0.23252033333333333</v>
      </c>
      <c r="G23" s="31">
        <f>'produksjonsdata-Sm3'!G23*6.29/'produksjonsdata-per dag'!$O23</f>
        <v>2.1040049999999999</v>
      </c>
      <c r="H23" s="27">
        <f>'produksjonsdata-Sm3'!H23*1000/'produksjonsdata-per dag'!$O23</f>
        <v>323.93333333333334</v>
      </c>
      <c r="I23" s="31">
        <f>'produksjonsdata-Sm3'!I23*1000/'produksjonsdata-per dag'!$O23</f>
        <v>346.6</v>
      </c>
      <c r="J23" s="26">
        <f>'produksjonsdata-Sm3'!J23/O23</f>
        <v>0.68110000000000004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0</v>
      </c>
      <c r="E24" s="27">
        <f>'produksjonsdata-Sm3'!E24*6.29/'produksjonsdata-per dag'!$O24</f>
        <v>0</v>
      </c>
      <c r="F24" s="27">
        <f>'produksjonsdata-Sm3'!F24*6.29/'produksjonsdata-per dag'!$O24</f>
        <v>0</v>
      </c>
      <c r="G24" s="27">
        <f>'produksjonsdata-Sm3'!G24*6.29/'produksjonsdata-per dag'!$O24</f>
        <v>0</v>
      </c>
      <c r="H24" s="27">
        <f>'produksjonsdata-Sm3'!H24*1000/'produksjonsdata-per dag'!$O24</f>
        <v>315.41935483870969</v>
      </c>
      <c r="I24" s="27">
        <f>'produksjonsdata-Sm3'!I24*1000/'produksjonsdata-per dag'!$O24</f>
        <v>0</v>
      </c>
      <c r="J24" s="26">
        <f>'produksjonsdata-Sm3'!J24/O24</f>
        <v>0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0</v>
      </c>
      <c r="E25" s="27">
        <f>'produksjonsdata-Sm3'!E25*6.29/'produksjonsdata-per dag'!$O25</f>
        <v>0</v>
      </c>
      <c r="F25" s="27">
        <f>'produksjonsdata-Sm3'!F25*6.29/'produksjonsdata-per dag'!$O25</f>
        <v>0</v>
      </c>
      <c r="G25" s="27">
        <f>'produksjonsdata-Sm3'!G25*6.29/'produksjonsdata-per dag'!$O25</f>
        <v>0</v>
      </c>
      <c r="H25" s="27">
        <f>'produksjonsdata-Sm3'!H25*1000/'produksjonsdata-per dag'!$O25</f>
        <v>319.3</v>
      </c>
      <c r="I25" s="27">
        <f>'produksjonsdata-Sm3'!I25*1000/'produksjonsdata-per dag'!$O25</f>
        <v>0</v>
      </c>
      <c r="J25" s="27">
        <f>'produksjonsdata-Sm3'!J25/O25</f>
        <v>0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6">
        <f>'produksjonsdata-Sm3'!D26*6.29/'produksjonsdata-per dag'!$O26</f>
        <v>0</v>
      </c>
      <c r="E26" s="26">
        <f>'produksjonsdata-Sm3'!E26*6.29/'produksjonsdata-per dag'!$O26</f>
        <v>0</v>
      </c>
      <c r="F26" s="26">
        <f>'produksjonsdata-Sm3'!F26*6.29/'produksjonsdata-per dag'!$O26</f>
        <v>0</v>
      </c>
      <c r="G26" s="26">
        <f>'produksjonsdata-Sm3'!G26*6.29/'produksjonsdata-per dag'!$O26</f>
        <v>0</v>
      </c>
      <c r="H26" s="26">
        <f>'produksjonsdata-Sm3'!H26*1000/'produksjonsdata-per dag'!$O26</f>
        <v>320.77419354838707</v>
      </c>
      <c r="I26" s="26">
        <f>'produksjonsdata-Sm3'!I26*1000/'produksjonsdata-per dag'!$O26</f>
        <v>0</v>
      </c>
      <c r="J26" s="26">
        <f>'produksjonsdata-Sm3'!J26/O26</f>
        <v>0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27">
        <f>'produksjonsdata-Sm3'!D27*6.29/'produksjonsdata-per dag'!$O27</f>
        <v>0</v>
      </c>
      <c r="E27" s="27">
        <f>'produksjonsdata-Sm3'!E27*6.29/'produksjonsdata-per dag'!$O27</f>
        <v>0</v>
      </c>
      <c r="F27" s="27">
        <f>'produksjonsdata-Sm3'!F27*6.29/'produksjonsdata-per dag'!$O27</f>
        <v>0</v>
      </c>
      <c r="G27" s="27">
        <f>'produksjonsdata-Sm3'!G27*6.29/'produksjonsdata-per dag'!$O27</f>
        <v>0</v>
      </c>
      <c r="H27" s="26">
        <f>'produksjonsdata-Sm3'!H27*1000/'produksjonsdata-per dag'!$O27</f>
        <v>314.61290322580646</v>
      </c>
      <c r="I27" s="27">
        <f>'produksjonsdata-Sm3'!I27*1000/'produksjonsdata-per dag'!$O27</f>
        <v>0</v>
      </c>
      <c r="J27" s="27">
        <f>'produksjonsdata-Sm3'!J27/O27</f>
        <v>0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26">
        <f>'produksjonsdata-Sm3'!D28*6.29/'produksjonsdata-per dag'!$O28</f>
        <v>0</v>
      </c>
      <c r="E28" s="26">
        <f>'produksjonsdata-Sm3'!E28*6.29/'produksjonsdata-per dag'!$O28</f>
        <v>0</v>
      </c>
      <c r="F28" s="26">
        <f>'produksjonsdata-Sm3'!F28*6.29/'produksjonsdata-per dag'!$O28</f>
        <v>0</v>
      </c>
      <c r="G28" s="26">
        <f>'produksjonsdata-Sm3'!G28*6.29/'produksjonsdata-per dag'!$O28</f>
        <v>0</v>
      </c>
      <c r="H28" s="26">
        <f>'produksjonsdata-Sm3'!H28*1000/'produksjonsdata-per dag'!$O28</f>
        <v>249.26666666666668</v>
      </c>
      <c r="I28" s="26">
        <f>'produksjonsdata-Sm3'!I28*1000/'produksjonsdata-per dag'!$O28</f>
        <v>0</v>
      </c>
      <c r="J28" s="26">
        <f>'produksjonsdata-Sm3'!J28/O28</f>
        <v>0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27">
        <f>'produksjonsdata-Sm3'!D29*6.29/'produksjonsdata-per dag'!$O29</f>
        <v>0</v>
      </c>
      <c r="E29" s="27">
        <f>'produksjonsdata-Sm3'!E29*6.29/'produksjonsdata-per dag'!$O29</f>
        <v>0</v>
      </c>
      <c r="F29" s="27">
        <f>'produksjonsdata-Sm3'!F29*6.29/'produksjonsdata-per dag'!$O29</f>
        <v>0</v>
      </c>
      <c r="G29" s="27">
        <f>'produksjonsdata-Sm3'!G29*6.29/'produksjonsdata-per dag'!$O29</f>
        <v>0</v>
      </c>
      <c r="H29" s="27">
        <f>'produksjonsdata-Sm3'!H29*1000/'produksjonsdata-per dag'!$O29</f>
        <v>328.03225806451616</v>
      </c>
      <c r="I29" s="27">
        <f>'produksjonsdata-Sm3'!I29*1000/'produksjonsdata-per dag'!$O29</f>
        <v>0</v>
      </c>
      <c r="J29" s="27">
        <f>'produksjonsdata-Sm3'!J29/O29</f>
        <v>0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27">
        <f>'produksjonsdata-Sm3'!D30*6.29/'produksjonsdata-per dag'!$O30</f>
        <v>0</v>
      </c>
      <c r="E30" s="27">
        <f>'produksjonsdata-Sm3'!E30*6.29/'produksjonsdata-per dag'!$O30</f>
        <v>0</v>
      </c>
      <c r="F30" s="27">
        <f>'produksjonsdata-Sm3'!F30*6.29/'produksjonsdata-per dag'!$O30</f>
        <v>0</v>
      </c>
      <c r="G30" s="27">
        <f>'produksjonsdata-Sm3'!G30*6.29/'produksjonsdata-per dag'!$O30</f>
        <v>0</v>
      </c>
      <c r="H30" s="27">
        <f>'produksjonsdata-Sm3'!H30*1000/'produksjonsdata-per dag'!$O30</f>
        <v>349.5</v>
      </c>
      <c r="I30" s="27">
        <f>'produksjonsdata-Sm3'!I30*1000/'produksjonsdata-per dag'!$O30</f>
        <v>0</v>
      </c>
      <c r="J30" s="27">
        <f>'produksjonsdata-Sm3'!J30/O30</f>
        <v>0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27">
        <f>'produksjonsdata-Sm3'!D31*6.29/'produksjonsdata-per dag'!$O31</f>
        <v>0</v>
      </c>
      <c r="E31" s="27">
        <f>'produksjonsdata-Sm3'!E31*6.29/'produksjonsdata-per dag'!$O31</f>
        <v>0</v>
      </c>
      <c r="F31" s="27">
        <f>'produksjonsdata-Sm3'!F31*6.29/'produksjonsdata-per dag'!$O31</f>
        <v>0</v>
      </c>
      <c r="G31" s="27">
        <f>'produksjonsdata-Sm3'!G31*6.29/'produksjonsdata-per dag'!$O31</f>
        <v>0</v>
      </c>
      <c r="H31" s="27">
        <f>'produksjonsdata-Sm3'!H31*1000/'produksjonsdata-per dag'!$O31</f>
        <v>354.41935483870969</v>
      </c>
      <c r="I31" s="27">
        <f>'produksjonsdata-Sm3'!I31*1000/'produksjonsdata-per dag'!$O31</f>
        <v>0</v>
      </c>
      <c r="J31" s="27">
        <f>'produksjonsdata-Sm3'!J31/O31</f>
        <v>0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2024-05-21T07:40:50Z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