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058F1EED-EC1A-40B1-88FC-8F8FDF219D72}" xr6:coauthVersionLast="47" xr6:coauthVersionMax="47" xr10:uidLastSave="{00000000-0000-0000-0000-000000000000}"/>
  <bookViews>
    <workbookView xWindow="33105" yWindow="210" windowWidth="24240" windowHeight="13755" activeTab="1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<sst xmlns="http://schemas.openxmlformats.org/spreadsheetml/2006/main" count="203" uniqueCount="64">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</sst>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2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1.6439963333333334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1.6439963333333334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1.6439963333333334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1.4886333333333333E-2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0.19945387096774192</c:v>
                </c:pt>
                <c:pt idx="8">
                  <c:v>0.14278300000000002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1.6439963333333334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1.4886333333333333E-2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0.19945387096774192</c:v>
                </c:pt>
                <c:pt idx="8">
                  <c:v>0.14278300000000002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322.58064516129031</c:v>
                </c:pt>
                <c:pt idx="7">
                  <c:v>312.22580645161293</c:v>
                </c:pt>
                <c:pt idx="8">
                  <c:v>199.76666666666668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351.90322580645159</c:v>
                </c:pt>
                <c:pt idx="3">
                  <c:v>339.8</c:v>
                </c:pt>
                <c:pt idx="4">
                  <c:v>274.16129032258067</c:v>
                </c:pt>
                <c:pt idx="5">
                  <c:v>250.66666666666666</c:v>
                </c:pt>
                <c:pt idx="6">
                  <c:v>322.58064516129031</c:v>
                </c:pt>
                <c:pt idx="7">
                  <c:v>312.22580645161293</c:v>
                </c:pt>
                <c:pt idx="8">
                  <c:v>199.76666666666668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0.67938709677419351</c:v>
                </c:pt>
                <c:pt idx="3">
                  <c:v>0.66566666666666663</c:v>
                </c:pt>
                <c:pt idx="4">
                  <c:v>0.59241935483870978</c:v>
                </c:pt>
                <c:pt idx="5">
                  <c:v>0.57123333333333337</c:v>
                </c:pt>
                <c:pt idx="6">
                  <c:v>0.6499677419354839</c:v>
                </c:pt>
                <c:pt idx="7">
                  <c:v>0.63222580645161297</c:v>
                </c:pt>
                <c:pt idx="8">
                  <c:v>0.48620000000000002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0.70775</cdr:x>
      <cdr:y>0.43897</cdr:y>
    </cdr:from>
    <cdr:to>
      <cdr:x>0.75286</cdr:x>
      <cdr:y>0.75221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5818722" y="3352738"/>
          <a:ext cx="1873044" cy="417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0.70806</cdr:x>
      <cdr:y>0.51546</cdr:y>
    </cdr:from>
    <cdr:to>
      <cdr:x>0.75972</cdr:x>
      <cdr:y>0.78584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5980003" y="3651666"/>
          <a:ext cx="1616759" cy="477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0.71467</cdr:x>
      <cdr:y>0.47106</cdr:y>
    </cdr:from>
    <cdr:to>
      <cdr:x>0.76316</cdr:x>
      <cdr:y>0.80354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5840763" y="3586511"/>
          <a:ext cx="1988091" cy="448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0.70691</cdr:x>
      <cdr:y>0.44882</cdr:y>
    </cdr:from>
    <cdr:to>
      <cdr:x>0.75231</cdr:x>
      <cdr:y>0.76471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5815604" y="3424889"/>
          <a:ext cx="1892568" cy="420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0.69355</cdr:x>
      <cdr:y>0.3775</cdr:y>
    </cdr:from>
    <cdr:to>
      <cdr:x>0.74029</cdr:x>
      <cdr:y>0.61871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5935375" y="2767253"/>
          <a:ext cx="1445143" cy="434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0.72675</cdr:x>
      <cdr:y>0.36539</cdr:y>
    </cdr:from>
    <cdr:to>
      <cdr:x>0.77728</cdr:x>
      <cdr:y>0.7062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5960940" y="2969312"/>
          <a:ext cx="2037901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0.67138</cdr:x>
      <cdr:y>0.47982</cdr:y>
    </cdr:from>
    <cdr:to>
      <cdr:x>0.71856</cdr:x>
      <cdr:y>0.73602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5652912" y="3461933"/>
          <a:ext cx="1550949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opLeftCell="A3" zoomScale="90" zoomScaleNormal="90" workbookViewId="0">
      <selection activeCell="D29" sqref="D29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6.5703125" customWidth="1"/>
  </cols>
  <sheetData>
    <row r="2" spans="1:15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2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2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2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2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2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2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2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2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2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2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2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2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2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25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1.0029999999999999</v>
      </c>
      <c r="G22" s="21">
        <f t="shared" si="0"/>
        <v>10.152000000000001</v>
      </c>
      <c r="H22" s="17">
        <v>10.937893187147465</v>
      </c>
      <c r="I22" s="2">
        <v>10.909000000000001</v>
      </c>
      <c r="J22" s="21">
        <f t="shared" si="1"/>
        <v>21.061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25">
      <c r="A23">
        <v>2023</v>
      </c>
      <c r="B23" s="1">
        <v>45017</v>
      </c>
      <c r="C23" s="17">
        <v>8.6633473460000001</v>
      </c>
      <c r="D23" s="2">
        <v>8.6029999999999998</v>
      </c>
      <c r="E23" s="2">
        <v>0.109</v>
      </c>
      <c r="F23" s="2">
        <v>1.0640000000000001</v>
      </c>
      <c r="G23" s="21">
        <f t="shared" si="0"/>
        <v>9.7759999999999998</v>
      </c>
      <c r="H23" s="17">
        <v>10.042929898285788</v>
      </c>
      <c r="I23" s="2">
        <v>10.194000000000001</v>
      </c>
      <c r="J23" s="21">
        <f t="shared" si="1"/>
        <v>19.97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25">
      <c r="A24">
        <v>2023</v>
      </c>
      <c r="B24" s="1">
        <v>45047</v>
      </c>
      <c r="C24" s="17">
        <v>8.623140094</v>
      </c>
      <c r="D24" s="2">
        <v>8.7850000000000001</v>
      </c>
      <c r="E24" s="2">
        <v>4.4999999999999998E-2</v>
      </c>
      <c r="F24" s="2">
        <v>1.036</v>
      </c>
      <c r="G24" s="4">
        <f t="shared" si="0"/>
        <v>9.8659999999999997</v>
      </c>
      <c r="H24" s="17">
        <v>9.1730905713592357</v>
      </c>
      <c r="I24" s="2">
        <v>8.4990000000000006</v>
      </c>
      <c r="J24" s="4">
        <f t="shared" si="1"/>
        <v>18.365000000000002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25">
      <c r="A25">
        <v>2023</v>
      </c>
      <c r="B25" s="1">
        <v>45078</v>
      </c>
      <c r="C25" s="17">
        <v>8.5836314960000006</v>
      </c>
      <c r="D25" s="28">
        <v>8.6720000000000006</v>
      </c>
      <c r="E25" s="28">
        <v>3.6999999999999998E-2</v>
      </c>
      <c r="F25" s="28">
        <v>0.90800000000000003</v>
      </c>
      <c r="G25" s="4">
        <f t="shared" si="0"/>
        <v>9.6170000000000009</v>
      </c>
      <c r="H25" s="17">
        <v>8.9715080295360981</v>
      </c>
      <c r="I25" s="28">
        <v>7.52</v>
      </c>
      <c r="J25" s="21">
        <f t="shared" si="1"/>
        <v>17.137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25">
      <c r="A26">
        <v>2023</v>
      </c>
      <c r="B26" s="1">
        <v>45108</v>
      </c>
      <c r="C26" s="17">
        <v>9.0666574670000006</v>
      </c>
      <c r="D26" s="2">
        <v>9.0500000000000007</v>
      </c>
      <c r="E26" s="2">
        <v>8.8999999999999996E-2</v>
      </c>
      <c r="F26" s="2">
        <v>1.01</v>
      </c>
      <c r="G26" s="21">
        <f t="shared" si="0"/>
        <v>10.149000000000001</v>
      </c>
      <c r="H26" s="17">
        <v>11.138289590891224</v>
      </c>
      <c r="I26" s="2">
        <v>10</v>
      </c>
      <c r="J26" s="21">
        <f t="shared" si="1"/>
        <v>20.149000000000001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25">
      <c r="A27">
        <v>2023</v>
      </c>
      <c r="B27" s="1">
        <v>45139</v>
      </c>
      <c r="C27" s="17">
        <v>8.7327804170000007</v>
      </c>
      <c r="D27" s="13">
        <v>8.82</v>
      </c>
      <c r="E27" s="13">
        <v>0.11700000000000001</v>
      </c>
      <c r="F27" s="13">
        <v>0.98299999999999998</v>
      </c>
      <c r="G27" s="21">
        <f t="shared" si="0"/>
        <v>9.9200000000000017</v>
      </c>
      <c r="H27" s="17">
        <v>9.8342355315402834</v>
      </c>
      <c r="I27" s="13">
        <v>9.6790000000000003</v>
      </c>
      <c r="J27" s="21">
        <f t="shared" si="1"/>
        <v>19.599000000000004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25">
      <c r="A28">
        <v>2023</v>
      </c>
      <c r="B28" s="1">
        <v>45170</v>
      </c>
      <c r="C28" s="17">
        <v>8.2299263329999999</v>
      </c>
      <c r="D28" s="18">
        <v>7.8410000000000002</v>
      </c>
      <c r="E28" s="18">
        <v>7.0999999999999994E-2</v>
      </c>
      <c r="F28" s="18">
        <v>0.68100000000000005</v>
      </c>
      <c r="G28" s="21">
        <f t="shared" si="0"/>
        <v>8.593</v>
      </c>
      <c r="H28" s="17">
        <v>9.5736427380603271</v>
      </c>
      <c r="I28" s="18">
        <v>5.9930000000000003</v>
      </c>
      <c r="J28" s="21">
        <f t="shared" si="1"/>
        <v>14.586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2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2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2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37</v>
      </c>
    </row>
    <row r="52" spans="1:4" x14ac:dyDescent="0.25">
      <c r="A52" t="s">
        <v>8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37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abSelected="1" topLeftCell="A15" zoomScaleNormal="100" workbookViewId="0">
      <selection activeCell="I27" activeCellId="1" sqref="D27:G27 I27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2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2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2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2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2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2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2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2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2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2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2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2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2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2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2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0.20351193548387095</v>
      </c>
      <c r="G22" s="19">
        <f>'produksjonsdata-Sm3'!G22*6.29/'produksjonsdata-per dag'!$O22</f>
        <v>2.0598735483870971</v>
      </c>
      <c r="H22" s="19">
        <f>'produksjonsdata-Sm3'!H22*1000/'produksjonsdata-per dag'!$O22</f>
        <v>352.83526410153115</v>
      </c>
      <c r="I22" s="19">
        <f>'produksjonsdata-Sm3'!I22*1000/'produksjonsdata-per dag'!$O22</f>
        <v>351.90322580645159</v>
      </c>
      <c r="J22" s="19">
        <f>'produksjonsdata-Sm3'!J22/O22</f>
        <v>0.67938709677419351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25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339.8</v>
      </c>
      <c r="J23" s="19">
        <f>'produksjonsdata-Sm3'!J23/O23</f>
        <v>0.66566666666666663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25">
      <c r="A24">
        <v>2023</v>
      </c>
      <c r="B24" s="1">
        <v>45047</v>
      </c>
      <c r="C24" s="19">
        <f>'produksjonsdata-Sm3'!C24*6.29/'produksjonsdata-per dag'!$O24</f>
        <v>1.7496629416535483</v>
      </c>
      <c r="D24" s="23">
        <f>'produksjonsdata-Sm3'!D24*6.29/'produksjonsdata-per dag'!$O24</f>
        <v>1.7825048387096774</v>
      </c>
      <c r="E24" s="23">
        <f>'produksjonsdata-Sm3'!E24*6.29/'produksjonsdata-per dag'!$O24</f>
        <v>9.1306451612903211E-3</v>
      </c>
      <c r="F24" s="23">
        <f>'produksjonsdata-Sm3'!F24*6.29/'produksjonsdata-per dag'!$O24</f>
        <v>0.21020774193548389</v>
      </c>
      <c r="G24" s="23">
        <f>'produksjonsdata-Sm3'!G24*6.29/'produksjonsdata-per dag'!$O24</f>
        <v>2.0018432258064514</v>
      </c>
      <c r="H24" s="23">
        <f>'produksjonsdata-Sm3'!H24*1000/'produksjonsdata-per dag'!$O24</f>
        <v>295.90614746320119</v>
      </c>
      <c r="I24" s="23">
        <f>'produksjonsdata-Sm3'!I24*1000/'produksjonsdata-per dag'!$O24</f>
        <v>274.16129032258067</v>
      </c>
      <c r="J24" s="19">
        <f>'produksjonsdata-Sm3'!J24/O24</f>
        <v>0.59241935483870978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2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1.8182293333333335</v>
      </c>
      <c r="E25" s="23">
        <f>'produksjonsdata-Sm3'!E25*6.29/'produksjonsdata-per dag'!$O25</f>
        <v>7.7576666666666662E-3</v>
      </c>
      <c r="F25" s="23">
        <f>'produksjonsdata-Sm3'!F25*6.29/'produksjonsdata-per dag'!$O25</f>
        <v>0.19037733333333334</v>
      </c>
      <c r="G25" s="23">
        <f>'produksjonsdata-Sm3'!G25*6.29/'produksjonsdata-per dag'!$O25</f>
        <v>2.0163643333333336</v>
      </c>
      <c r="H25" s="23">
        <f>'produksjonsdata-Sm3'!H25*1000/'produksjonsdata-per dag'!$O25</f>
        <v>299.05026765120328</v>
      </c>
      <c r="I25" s="23">
        <f>'produksjonsdata-Sm3'!I25*1000/'produksjonsdata-per dag'!$O25</f>
        <v>250.66666666666666</v>
      </c>
      <c r="J25" s="23">
        <f>'produksjonsdata-Sm3'!J25/O25</f>
        <v>0.57123333333333337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25">
      <c r="A26">
        <v>2023</v>
      </c>
      <c r="B26" s="1">
        <v>45108</v>
      </c>
      <c r="C26" s="19">
        <f>'produksjonsdata-Sm3'!C26*6.29/'produksjonsdata-per dag'!$O26</f>
        <v>1.8396540473364518</v>
      </c>
      <c r="D26" s="19">
        <f>'produksjonsdata-Sm3'!D26*6.29/'produksjonsdata-per dag'!$O26</f>
        <v>1.8362741935483871</v>
      </c>
      <c r="E26" s="19">
        <f>'produksjonsdata-Sm3'!E26*6.29/'produksjonsdata-per dag'!$O26</f>
        <v>1.8058387096774195E-2</v>
      </c>
      <c r="F26" s="19">
        <f>'produksjonsdata-Sm3'!F26*6.29/'produksjonsdata-per dag'!$O26</f>
        <v>0.20493225806451612</v>
      </c>
      <c r="G26" s="19">
        <f>'produksjonsdata-Sm3'!G26*6.29/'produksjonsdata-per dag'!$O26</f>
        <v>2.0592648387096775</v>
      </c>
      <c r="H26" s="19">
        <f>'produksjonsdata-Sm3'!H26*1000/'produksjonsdata-per dag'!$O26</f>
        <v>359.29966422229757</v>
      </c>
      <c r="I26" s="19">
        <f>'produksjonsdata-Sm3'!I26*1000/'produksjonsdata-per dag'!$O26</f>
        <v>322.58064516129031</v>
      </c>
      <c r="J26" s="19">
        <f>'produksjonsdata-Sm3'!J26/O26</f>
        <v>0.6499677419354839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2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1.7896064516129033</v>
      </c>
      <c r="E27" s="23">
        <f>'produksjonsdata-Sm3'!E27*6.29/'produksjonsdata-per dag'!$O27</f>
        <v>2.373967741935484E-2</v>
      </c>
      <c r="F27" s="23">
        <f>'produksjonsdata-Sm3'!F27*6.29/'produksjonsdata-per dag'!$O27</f>
        <v>0.19945387096774192</v>
      </c>
      <c r="G27" s="23">
        <f>'produksjonsdata-Sm3'!G27*6.29/'produksjonsdata-per dag'!$O27</f>
        <v>2.0128000000000004</v>
      </c>
      <c r="H27" s="19">
        <f>'produksjonsdata-Sm3'!H27*1000/'produksjonsdata-per dag'!$O27</f>
        <v>317.23340424323499</v>
      </c>
      <c r="I27" s="23">
        <f>'produksjonsdata-Sm3'!I27*1000/'produksjonsdata-per dag'!$O27</f>
        <v>312.22580645161293</v>
      </c>
      <c r="J27" s="23">
        <f>'produksjonsdata-Sm3'!J27/O27</f>
        <v>0.63222580645161297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25">
      <c r="A28">
        <v>2023</v>
      </c>
      <c r="B28" s="1">
        <v>45170</v>
      </c>
      <c r="C28" s="19">
        <f>'produksjonsdata-Sm3'!C28*6.29/'produksjonsdata-per dag'!$O28</f>
        <v>1.7255412211523333</v>
      </c>
      <c r="D28" s="27">
        <f>'produksjonsdata-Sm3'!D28*6.29/'produksjonsdata-per dag'!$O28</f>
        <v>1.6439963333333334</v>
      </c>
      <c r="E28" s="27">
        <f>'produksjonsdata-Sm3'!E28*6.29/'produksjonsdata-per dag'!$O28</f>
        <v>1.4886333333333333E-2</v>
      </c>
      <c r="F28" s="27">
        <f>'produksjonsdata-Sm3'!F28*6.29/'produksjonsdata-per dag'!$O28</f>
        <v>0.14278300000000002</v>
      </c>
      <c r="G28" s="27">
        <f>'produksjonsdata-Sm3'!G28*6.29/'produksjonsdata-per dag'!$O28</f>
        <v>1.8016656666666668</v>
      </c>
      <c r="H28" s="19">
        <f>'produksjonsdata-Sm3'!H28*1000/'produksjonsdata-per dag'!$O28</f>
        <v>319.1214246020109</v>
      </c>
      <c r="I28" s="27">
        <f>'produksjonsdata-Sm3'!I28*1000/'produksjonsdata-per dag'!$O28</f>
        <v>199.76666666666668</v>
      </c>
      <c r="J28" s="19">
        <f>'produksjonsdata-Sm3'!J28/O28</f>
        <v>0.48620000000000002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2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2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2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2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45</v>
      </c>
    </row>
    <row r="52" spans="1:4" x14ac:dyDescent="0.25">
      <c r="A52" t="s">
        <v>46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47</v>
      </c>
    </row>
    <row r="62" spans="1:4" x14ac:dyDescent="0.2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Randeberg Bjørn</cp:lastModifiedBy>
  <cp:revision/>
  <cp:lastPrinted>2023-06-19T07:52:47Z</cp:lastPrinted>
  <dcterms:created xsi:type="dcterms:W3CDTF">2009-02-17T11:13:04Z</dcterms:created>
  <dcterms:modified xsi:type="dcterms:W3CDTF">2023-10-17T11:32:53Z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