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0EC6CAC3-4E96-4F1E-A5D7-677126691374}" xr6:coauthVersionLast="46" xr6:coauthVersionMax="46" xr10:uidLastSave="{00000000-0000-0000-0000-000000000000}"/>
  <bookViews>
    <workbookView xWindow="-110" yWindow="-110" windowWidth="22780" windowHeight="14660" tabRatio="894" activeTab="1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0" l="1"/>
  <c r="G21" i="2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H11" i="20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M17" i="20" l="1"/>
  <c r="O11" i="20"/>
  <c r="O22" i="20"/>
  <c r="O12" i="20"/>
  <c r="O25" i="20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<sst xmlns="http://schemas.openxmlformats.org/spreadsheetml/2006/main" count="197" uniqueCount="59">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</sst>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7" fillId="0" borderId="0" xfId="0" applyNumberFormat="1" applyFont="1"/>
    <xf numFmtId="0" fontId="0" fillId="0" borderId="0" xfId="0" applyFont="1"/>
    <xf numFmtId="17" fontId="0" fillId="0" borderId="0" xfId="0" applyNumberFormat="1" applyFont="1"/>
    <xf numFmtId="165" fontId="0" fillId="5" borderId="0" xfId="0" applyNumberFormat="1" applyFont="1" applyFill="1"/>
    <xf numFmtId="3" fontId="0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1.7287016666666666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1.7287016666666666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1.7287016666666666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1.2174193548387098E-2</c:v>
                </c:pt>
                <c:pt idx="8">
                  <c:v>1.0483333333333334E-2</c:v>
                </c:pt>
                <c:pt idx="9">
                  <c:v>1.1159677419354839E-2</c:v>
                </c:pt>
                <c:pt idx="10">
                  <c:v>1.3418666666666667E-2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0.26620903225806453</c:v>
                </c:pt>
                <c:pt idx="8">
                  <c:v>0.24321333333333331</c:v>
                </c:pt>
                <c:pt idx="9">
                  <c:v>0.23171548387096771</c:v>
                </c:pt>
                <c:pt idx="10">
                  <c:v>0.25726100000000002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1.7287016666666666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1.2174193548387098E-2</c:v>
                </c:pt>
                <c:pt idx="8">
                  <c:v>1.0483333333333334E-2</c:v>
                </c:pt>
                <c:pt idx="9">
                  <c:v>1.1159677419354839E-2</c:v>
                </c:pt>
                <c:pt idx="10">
                  <c:v>1.3418666666666667E-2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0.26620903225806453</c:v>
                </c:pt>
                <c:pt idx="8">
                  <c:v>0.24321333333333331</c:v>
                </c:pt>
                <c:pt idx="9">
                  <c:v>0.23171548387096771</c:v>
                </c:pt>
                <c:pt idx="10">
                  <c:v>0.25726100000000002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309.35483870967744</c:v>
                </c:pt>
                <c:pt idx="7">
                  <c:v>304.35483870967744</c:v>
                </c:pt>
                <c:pt idx="8">
                  <c:v>296.8</c:v>
                </c:pt>
                <c:pt idx="9">
                  <c:v>338.12903225806451</c:v>
                </c:pt>
                <c:pt idx="10">
                  <c:v>337.93333333333334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309.35483870967744</c:v>
                </c:pt>
                <c:pt idx="7">
                  <c:v>304.35483870967744</c:v>
                </c:pt>
                <c:pt idx="8">
                  <c:v>296.8</c:v>
                </c:pt>
                <c:pt idx="9">
                  <c:v>338.12903225806451</c:v>
                </c:pt>
                <c:pt idx="10">
                  <c:v>337.93333333333334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0.63280645161290328</c:v>
                </c:pt>
                <c:pt idx="7">
                  <c:v>0.6368387096774194</c:v>
                </c:pt>
                <c:pt idx="8">
                  <c:v>0.62</c:v>
                </c:pt>
                <c:pt idx="9">
                  <c:v>0.66580645161290319</c:v>
                </c:pt>
                <c:pt idx="10">
                  <c:v>0.65579999999999994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0.63454838709677419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0.84249</cdr:x>
      <cdr:y>0.38622</cdr:y>
    </cdr:from>
    <cdr:to>
      <cdr:x>0.88803</cdr:x>
      <cdr:y>0.59473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380131" y="2722214"/>
          <a:ext cx="1246803" cy="42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0.8505</cdr:x>
      <cdr:y>0.35766</cdr:y>
    </cdr:from>
    <cdr:to>
      <cdr:x>0.8911</cdr:x>
      <cdr:y>0.52813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45085" y="2460553"/>
          <a:ext cx="1019340" cy="375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0.85836</cdr:x>
      <cdr:y>0.32104</cdr:y>
    </cdr:from>
    <cdr:to>
      <cdr:x>0.90235</cdr:x>
      <cdr:y>0.51435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65141" y="2294193"/>
          <a:ext cx="1155913" cy="406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0.85437</cdr:x>
      <cdr:y>0.36156</cdr:y>
    </cdr:from>
    <cdr:to>
      <cdr:x>0.89497</cdr:x>
      <cdr:y>0.56362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01030" y="2583346"/>
          <a:ext cx="1210587" cy="376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0.83804</cdr:x>
      <cdr:y>0.33636</cdr:y>
    </cdr:from>
    <cdr:to>
      <cdr:x>0.88479</cdr:x>
      <cdr:y>0.57757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8732077" y="3020428"/>
          <a:ext cx="1731824" cy="520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0.86737</cdr:x>
      <cdr:y>0.29634</cdr:y>
    </cdr:from>
    <cdr:to>
      <cdr:x>0.91258</cdr:x>
      <cdr:y>0.56861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446392" y="2376211"/>
          <a:ext cx="1628061" cy="419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0.82696</cdr:x>
      <cdr:y>0.3567</cdr:y>
    </cdr:from>
    <cdr:to>
      <cdr:x>0.86948</cdr:x>
      <cdr:y>0.51571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364604" y="2443967"/>
          <a:ext cx="962594" cy="393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zoomScale="90" zoomScaleNormal="90" workbookViewId="0">
      <selection activeCell="I31" sqref="I31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4.453125" bestFit="1" customWidth="1"/>
    <col min="13" max="13" width="14.54296875" customWidth="1"/>
    <col min="14" max="14" width="13.453125" customWidth="1"/>
    <col min="15" max="15" width="6.81640625" customWidth="1"/>
  </cols>
  <sheetData>
    <row r="2" spans="1:15" x14ac:dyDescent="0.35">
      <c r="A2" s="9"/>
      <c r="B2" s="9"/>
      <c r="C2" s="43" t="s">
        <v>15</v>
      </c>
      <c r="D2" s="43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6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6" t="s">
        <v>44</v>
      </c>
    </row>
    <row r="5" spans="1:15" x14ac:dyDescent="0.35">
      <c r="A5" s="5"/>
      <c r="B5" s="5"/>
      <c r="C5" s="42" t="s">
        <v>11</v>
      </c>
      <c r="D5" s="42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5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5" t="s">
        <v>41</v>
      </c>
    </row>
    <row r="8" spans="1:15" x14ac:dyDescent="0.3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3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3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3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3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3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35">
      <c r="A14">
        <v>2020</v>
      </c>
      <c r="B14" s="1">
        <v>44013</v>
      </c>
      <c r="C14" s="28">
        <v>8.5015898251192379</v>
      </c>
      <c r="D14" s="24">
        <v>8.6020000000000003</v>
      </c>
      <c r="E14" s="24">
        <v>0.13200000000000001</v>
      </c>
      <c r="F14" s="24">
        <v>1.46</v>
      </c>
      <c r="G14" s="4">
        <f t="shared" si="2"/>
        <v>10.193999999999999</v>
      </c>
      <c r="H14" s="28">
        <v>9.6138486239791217</v>
      </c>
      <c r="I14" s="24">
        <v>9.4770000000000003</v>
      </c>
      <c r="J14" s="4">
        <f t="shared" si="3"/>
        <v>19.670999999999999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3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3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3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3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3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3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35">
      <c r="A21">
        <v>2021</v>
      </c>
      <c r="B21" s="1">
        <v>44228</v>
      </c>
      <c r="C21" s="28">
        <v>7.9473328612486966</v>
      </c>
      <c r="D21" s="37">
        <v>7.9749999999999996</v>
      </c>
      <c r="E21" s="37">
        <v>5.8999999999999997E-2</v>
      </c>
      <c r="F21" s="37">
        <v>1.329</v>
      </c>
      <c r="G21" s="4">
        <f t="shared" si="2"/>
        <v>9.3629999999999995</v>
      </c>
      <c r="H21" s="28">
        <v>8.9926961764437117</v>
      </c>
      <c r="I21" s="37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35">
      <c r="A22">
        <v>2021</v>
      </c>
      <c r="B22" s="1">
        <v>44256</v>
      </c>
      <c r="C22" s="28">
        <v>8.795891776831013</v>
      </c>
      <c r="D22" s="20">
        <v>8.75</v>
      </c>
      <c r="E22" s="20">
        <v>0.06</v>
      </c>
      <c r="F22" s="20">
        <v>1.502</v>
      </c>
      <c r="G22" s="26">
        <f t="shared" si="2"/>
        <v>10.312000000000001</v>
      </c>
      <c r="H22" s="28">
        <v>9.8812925982143494</v>
      </c>
      <c r="I22" s="20">
        <v>9.86</v>
      </c>
      <c r="J22" s="4">
        <f t="shared" si="3"/>
        <v>20.172000000000001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35">
      <c r="A23">
        <v>2021</v>
      </c>
      <c r="B23" s="1">
        <v>44287</v>
      </c>
      <c r="C23" s="28">
        <v>7.971223647462466</v>
      </c>
      <c r="D23" s="20">
        <v>8.1839999999999993</v>
      </c>
      <c r="E23" s="20">
        <v>0.06</v>
      </c>
      <c r="F23" s="20">
        <v>1.274</v>
      </c>
      <c r="G23" s="4">
        <f t="shared" si="2"/>
        <v>9.5180000000000007</v>
      </c>
      <c r="H23" s="28">
        <v>8.2716033054237279</v>
      </c>
      <c r="I23" s="24">
        <v>9.3819999999999997</v>
      </c>
      <c r="J23" s="4">
        <f t="shared" si="3"/>
        <v>18.899999999999999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35">
      <c r="A24">
        <v>2021</v>
      </c>
      <c r="B24" s="1">
        <v>44317</v>
      </c>
      <c r="C24" s="28">
        <v>7.8415790451836074</v>
      </c>
      <c r="D24" s="24">
        <v>8.19</v>
      </c>
      <c r="E24" s="24">
        <v>6.4000000000000001E-2</v>
      </c>
      <c r="F24" s="24">
        <v>0.84299999999999997</v>
      </c>
      <c r="G24" s="26">
        <f t="shared" si="2"/>
        <v>9.0969999999999995</v>
      </c>
      <c r="H24" s="28">
        <v>8.4884148899606764</v>
      </c>
      <c r="I24" s="24">
        <v>8.6950000000000003</v>
      </c>
      <c r="J24" s="4">
        <f t="shared" si="3"/>
        <v>17.792000000000002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35">
      <c r="A25">
        <v>2021</v>
      </c>
      <c r="B25" s="1">
        <v>44348</v>
      </c>
      <c r="C25" s="28">
        <v>8.2820884319960442</v>
      </c>
      <c r="D25" s="24">
        <v>7.9580000000000002</v>
      </c>
      <c r="E25" s="24">
        <v>5.8999999999999997E-2</v>
      </c>
      <c r="F25" s="24">
        <v>0.77900000000000003</v>
      </c>
      <c r="G25" s="4">
        <f t="shared" si="2"/>
        <v>8.7959999999999994</v>
      </c>
      <c r="H25" s="28">
        <v>8.5524970409120868</v>
      </c>
      <c r="I25" s="24">
        <v>7.851</v>
      </c>
      <c r="J25" s="4">
        <f t="shared" si="3"/>
        <v>16.646999999999998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35">
      <c r="A26">
        <v>2021</v>
      </c>
      <c r="B26" s="1">
        <v>44378</v>
      </c>
      <c r="C26" s="28">
        <v>8.6359550157412741</v>
      </c>
      <c r="D26" s="24">
        <v>8.64</v>
      </c>
      <c r="E26" s="24">
        <v>6.3E-2</v>
      </c>
      <c r="F26" s="24">
        <v>1.3240000000000001</v>
      </c>
      <c r="G26" s="26">
        <f t="shared" si="2"/>
        <v>10.027000000000001</v>
      </c>
      <c r="H26" s="28">
        <v>9.8061104850577383</v>
      </c>
      <c r="I26" s="24">
        <v>9.59</v>
      </c>
      <c r="J26" s="4">
        <f t="shared" si="3"/>
        <v>19.617000000000001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35">
      <c r="A27">
        <v>2021</v>
      </c>
      <c r="B27" s="1">
        <v>44409</v>
      </c>
      <c r="C27" s="28">
        <v>8.6754916069112369</v>
      </c>
      <c r="D27" s="20">
        <v>8.9350000000000005</v>
      </c>
      <c r="E27" s="20">
        <v>0.06</v>
      </c>
      <c r="F27" s="20">
        <v>1.3120000000000001</v>
      </c>
      <c r="G27" s="25">
        <f t="shared" si="2"/>
        <v>10.307</v>
      </c>
      <c r="H27" s="28">
        <v>9.6893022106347182</v>
      </c>
      <c r="I27" s="20">
        <v>9.4350000000000005</v>
      </c>
      <c r="J27" s="4">
        <f t="shared" si="3"/>
        <v>19.742000000000001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35">
      <c r="A28">
        <v>2021</v>
      </c>
      <c r="B28" s="1">
        <v>44440</v>
      </c>
      <c r="C28" s="28">
        <v>8.3629843185335631</v>
      </c>
      <c r="D28" s="20">
        <v>8.4860000000000007</v>
      </c>
      <c r="E28" s="20">
        <v>0.05</v>
      </c>
      <c r="F28" s="20">
        <v>1.1599999999999999</v>
      </c>
      <c r="G28" s="25">
        <f t="shared" si="2"/>
        <v>9.6960000000000015</v>
      </c>
      <c r="H28" s="28">
        <v>8.6379183341364563</v>
      </c>
      <c r="I28" s="20">
        <v>8.9039999999999999</v>
      </c>
      <c r="J28" s="4">
        <f t="shared" si="3"/>
        <v>18.600000000000001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35">
      <c r="A29">
        <v>2021</v>
      </c>
      <c r="B29" s="1">
        <v>44470</v>
      </c>
      <c r="C29" s="28">
        <v>8.7025791641899559</v>
      </c>
      <c r="D29" s="20">
        <v>8.9610000000000003</v>
      </c>
      <c r="E29" s="20">
        <v>5.5E-2</v>
      </c>
      <c r="F29" s="20">
        <v>1.1419999999999999</v>
      </c>
      <c r="G29" s="4">
        <f t="shared" si="2"/>
        <v>10.157999999999999</v>
      </c>
      <c r="H29" s="28">
        <v>10.269816318734653</v>
      </c>
      <c r="I29" s="20">
        <v>10.481999999999999</v>
      </c>
      <c r="J29" s="4">
        <f t="shared" si="3"/>
        <v>20.64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35">
      <c r="A30">
        <v>2021</v>
      </c>
      <c r="B30" s="1">
        <v>44501</v>
      </c>
      <c r="C30" s="28">
        <v>8.6836120635061889</v>
      </c>
      <c r="D30" s="29">
        <v>8.2449999999999992</v>
      </c>
      <c r="E30" s="29">
        <v>6.4000000000000001E-2</v>
      </c>
      <c r="F30" s="29">
        <v>1.2270000000000001</v>
      </c>
      <c r="G30" s="25">
        <f t="shared" si="2"/>
        <v>9.5359999999999996</v>
      </c>
      <c r="H30" s="28">
        <v>9.9218889791883402</v>
      </c>
      <c r="I30" s="29">
        <v>10.138</v>
      </c>
      <c r="J30" s="4">
        <f t="shared" si="3"/>
        <v>19.673999999999999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35">
      <c r="A31">
        <v>2021</v>
      </c>
      <c r="B31" s="1">
        <v>44531</v>
      </c>
      <c r="C31" s="28">
        <v>9.0953141292084183</v>
      </c>
      <c r="D31" s="29"/>
      <c r="E31" s="29"/>
      <c r="F31" s="29"/>
      <c r="G31" s="4">
        <f t="shared" si="2"/>
        <v>0</v>
      </c>
      <c r="H31" s="28">
        <v>10.361352518739492</v>
      </c>
      <c r="I31" s="29"/>
      <c r="J31" s="4">
        <f t="shared" si="3"/>
        <v>0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3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35">
      <c r="A33" s="3"/>
      <c r="B33" s="1"/>
      <c r="C33" s="2"/>
      <c r="D33" s="18"/>
      <c r="E33" s="18"/>
      <c r="F33" s="29"/>
      <c r="I33" s="29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46</v>
      </c>
    </row>
    <row r="52" spans="1:4" x14ac:dyDescent="0.35">
      <c r="A52" t="s">
        <v>45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abSelected="1" topLeftCell="E1" zoomScale="90" zoomScaleNormal="90" workbookViewId="0">
      <selection activeCell="E30" sqref="E30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5.453125" customWidth="1"/>
    <col min="11" max="11" width="12.54296875" customWidth="1"/>
    <col min="13" max="13" width="14.54296875" customWidth="1"/>
    <col min="14" max="14" width="10.54296875" bestFit="1" customWidth="1"/>
  </cols>
  <sheetData>
    <row r="2" spans="1:15" x14ac:dyDescent="0.35">
      <c r="A2" s="31"/>
      <c r="B2" s="31"/>
      <c r="C2" s="43" t="s">
        <v>15</v>
      </c>
      <c r="D2" s="43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35">
      <c r="A4" s="31" t="s">
        <v>13</v>
      </c>
      <c r="B4" s="31" t="s">
        <v>14</v>
      </c>
      <c r="C4" s="34" t="s">
        <v>43</v>
      </c>
      <c r="D4" s="34" t="s">
        <v>43</v>
      </c>
      <c r="E4" s="34" t="s">
        <v>43</v>
      </c>
      <c r="F4" s="34" t="s">
        <v>43</v>
      </c>
      <c r="G4" s="34" t="s">
        <v>43</v>
      </c>
      <c r="H4" s="31" t="s">
        <v>39</v>
      </c>
      <c r="I4" s="34" t="s">
        <v>39</v>
      </c>
      <c r="J4" s="31" t="s">
        <v>42</v>
      </c>
      <c r="K4" s="34" t="s">
        <v>43</v>
      </c>
      <c r="L4" s="34" t="s">
        <v>43</v>
      </c>
      <c r="M4" s="34" t="s">
        <v>43</v>
      </c>
    </row>
    <row r="5" spans="1:15" x14ac:dyDescent="0.35">
      <c r="A5" s="30"/>
      <c r="B5" s="30"/>
      <c r="C5" s="42" t="s">
        <v>11</v>
      </c>
      <c r="D5" s="42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3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40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3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3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3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3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3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3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1.7453735483870969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2.0683954838709675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305.70967741935482</v>
      </c>
      <c r="J14" s="32">
        <f>'produksjonsdata-Sm3'!J14/N14</f>
        <v>0.63454838709677419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3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3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3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3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3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3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3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3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1.7754032258064516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0.30476064516129031</v>
      </c>
      <c r="G22" s="32">
        <f>'produksjonsdata-Sm3'!G22*6.29/'produksjonsdata-per dag'!$N22</f>
        <v>2.0923380645161291</v>
      </c>
      <c r="H22" s="32">
        <f>'produksjonsdata-Sm3'!H22*1000/'produksjonsdata-per dag'!$N22</f>
        <v>318.75137413594678</v>
      </c>
      <c r="I22" s="32">
        <f>'produksjonsdata-Sm3'!I22*1000/'produksjonsdata-per dag'!$N22</f>
        <v>318.06451612903226</v>
      </c>
      <c r="J22" s="32">
        <f>'produksjonsdata-Sm3'!J22/N22</f>
        <v>0.65070967741935481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3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1.7159119999999999</v>
      </c>
      <c r="E23" s="32">
        <f>'produksjonsdata-Sm3'!E23*6.29/'produksjonsdata-per dag'!$N23</f>
        <v>1.2580000000000001E-2</v>
      </c>
      <c r="F23" s="32">
        <f>'produksjonsdata-Sm3'!F23*6.29/'produksjonsdata-per dag'!$N23</f>
        <v>0.26711533333333332</v>
      </c>
      <c r="G23" s="32">
        <f>'produksjonsdata-Sm3'!G23*6.29/'produksjonsdata-per dag'!$N23</f>
        <v>1.9956073333333335</v>
      </c>
      <c r="H23" s="32">
        <f>'produksjonsdata-Sm3'!H23*1000/'produksjonsdata-per dag'!$N23</f>
        <v>275.72011018079098</v>
      </c>
      <c r="I23" s="32">
        <f>'produksjonsdata-Sm3'!I23*1000/'produksjonsdata-per dag'!$N23</f>
        <v>312.73333333333335</v>
      </c>
      <c r="J23" s="32">
        <f>'produksjonsdata-Sm3'!J23/N23</f>
        <v>0.63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s="38" customFormat="1" x14ac:dyDescent="0.35">
      <c r="A24" s="38">
        <v>2021</v>
      </c>
      <c r="B24" s="39">
        <v>44317</v>
      </c>
      <c r="C24" s="40">
        <f>'produksjonsdata-Sm3'!C24*6.29/'produksjonsdata-per dag'!$N24</f>
        <v>1.5910816836840289</v>
      </c>
      <c r="D24" s="40">
        <f>'produksjonsdata-Sm3'!D24*6.29/'produksjonsdata-per dag'!$N24</f>
        <v>1.6617774193548387</v>
      </c>
      <c r="E24" s="40">
        <f>'produksjonsdata-Sm3'!E24*6.29/'produksjonsdata-per dag'!$N24</f>
        <v>1.2985806451612904E-2</v>
      </c>
      <c r="F24" s="40">
        <f>'produksjonsdata-Sm3'!F24*6.29/'produksjonsdata-per dag'!$N24</f>
        <v>0.17104741935483869</v>
      </c>
      <c r="G24" s="40">
        <f>'produksjonsdata-Sm3'!G24*6.29/'produksjonsdata-per dag'!$N24</f>
        <v>1.8458106451612903</v>
      </c>
      <c r="H24" s="40">
        <f>'produksjonsdata-Sm3'!H24*1000/'produksjonsdata-per dag'!$N24</f>
        <v>273.81983516002185</v>
      </c>
      <c r="I24" s="40">
        <f>'produksjonsdata-Sm3'!I24*1000/'produksjonsdata-per dag'!$N24</f>
        <v>280.48387096774195</v>
      </c>
      <c r="J24" s="40">
        <f>'produksjonsdata-Sm3'!J24/N24</f>
        <v>0.57393548387096782</v>
      </c>
      <c r="K24" s="40">
        <f>'produksjonsdata-Sm3'!K24*6.29/'produksjonsdata-per dag'!$N24</f>
        <v>1.2068621641304953E-2</v>
      </c>
      <c r="L24" s="40">
        <f>'produksjonsdata-Sm3'!L24*6.29/'produksjonsdata-per dag'!$N24</f>
        <v>0.20394981124565398</v>
      </c>
      <c r="M24" s="40">
        <f t="shared" si="3"/>
        <v>1.8071001165709879</v>
      </c>
      <c r="N24" s="38">
        <f t="shared" si="1"/>
        <v>31</v>
      </c>
      <c r="O24" s="38">
        <f t="shared" si="2"/>
        <v>1342.5844009740742</v>
      </c>
      <c r="R24" s="41"/>
    </row>
    <row r="25" spans="1:18" x14ac:dyDescent="0.3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1.6685273333333335</v>
      </c>
      <c r="E25" s="32">
        <f>'produksjonsdata-Sm3'!E25*6.29/'produksjonsdata-per dag'!$N25</f>
        <v>1.2370333333333334E-2</v>
      </c>
      <c r="F25" s="32">
        <f>'produksjonsdata-Sm3'!F25*6.29/'produksjonsdata-per dag'!$N25</f>
        <v>0.16333033333333333</v>
      </c>
      <c r="G25" s="32">
        <f>'produksjonsdata-Sm3'!G25*6.29/'produksjonsdata-per dag'!$N25</f>
        <v>1.844228</v>
      </c>
      <c r="H25" s="32">
        <f>'produksjonsdata-Sm3'!H25*1000/'produksjonsdata-per dag'!$N25</f>
        <v>285.08323469706954</v>
      </c>
      <c r="I25" s="32">
        <f>'produksjonsdata-Sm3'!I25*1000/'produksjonsdata-per dag'!$N25</f>
        <v>261.7</v>
      </c>
      <c r="J25" s="32">
        <f>'produksjonsdata-Sm3'!J25/N25</f>
        <v>0.55489999999999995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3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1.7530838709677421</v>
      </c>
      <c r="E26" s="32">
        <f>'produksjonsdata-Sm3'!E26*6.29/'produksjonsdata-per dag'!$N26</f>
        <v>1.2782903225806452E-2</v>
      </c>
      <c r="F26" s="32">
        <f>'produksjonsdata-Sm3'!F26*6.29/'produksjonsdata-per dag'!$N26</f>
        <v>0.26864387096774195</v>
      </c>
      <c r="G26" s="32">
        <f>'produksjonsdata-Sm3'!G26*6.29/'produksjonsdata-per dag'!$N26</f>
        <v>2.0345106451612907</v>
      </c>
      <c r="H26" s="32">
        <f>'produksjonsdata-Sm3'!H26*1000/'produksjonsdata-per dag'!$N26</f>
        <v>316.32614467928187</v>
      </c>
      <c r="I26" s="32">
        <f>'produksjonsdata-Sm3'!I26*1000/'produksjonsdata-per dag'!$N26</f>
        <v>309.35483870967744</v>
      </c>
      <c r="J26" s="32">
        <f>'produksjonsdata-Sm3'!J26/N26</f>
        <v>0.63280645161290328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3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1.8129403225806453</v>
      </c>
      <c r="E27" s="32">
        <f>'produksjonsdata-Sm3'!E27*6.29/'produksjonsdata-per dag'!$N27</f>
        <v>1.2174193548387098E-2</v>
      </c>
      <c r="F27" s="32">
        <f>'produksjonsdata-Sm3'!F27*6.29/'produksjonsdata-per dag'!$N27</f>
        <v>0.26620903225806453</v>
      </c>
      <c r="G27" s="32">
        <f>'produksjonsdata-Sm3'!G27*6.29/'produksjonsdata-per dag'!$N27</f>
        <v>2.0913235483870967</v>
      </c>
      <c r="H27" s="32">
        <f>'produksjonsdata-Sm3'!H27*1000/'produksjonsdata-per dag'!$N27</f>
        <v>312.55813582692639</v>
      </c>
      <c r="I27" s="32">
        <f>'produksjonsdata-Sm3'!I27*1000/'produksjonsdata-per dag'!$N27</f>
        <v>304.35483870967744</v>
      </c>
      <c r="J27" s="32">
        <f>'produksjonsdata-Sm3'!J27/N27</f>
        <v>0.6368387096774194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3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1.7792313333333334</v>
      </c>
      <c r="E28" s="32">
        <f>'produksjonsdata-Sm3'!E28*6.29/'produksjonsdata-per dag'!$N28</f>
        <v>1.0483333333333334E-2</v>
      </c>
      <c r="F28" s="32">
        <f>'produksjonsdata-Sm3'!F28*6.29/'produksjonsdata-per dag'!$N28</f>
        <v>0.24321333333333331</v>
      </c>
      <c r="G28" s="32">
        <f>'produksjonsdata-Sm3'!G28*6.29/'produksjonsdata-per dag'!$N28</f>
        <v>2.0329280000000005</v>
      </c>
      <c r="H28" s="32">
        <f>'produksjonsdata-Sm3'!H28*1000/'produksjonsdata-per dag'!$N28</f>
        <v>287.9306111378819</v>
      </c>
      <c r="I28" s="32">
        <f>'produksjonsdata-Sm3'!I28*1000/'produksjonsdata-per dag'!$N28</f>
        <v>296.8</v>
      </c>
      <c r="J28" s="32">
        <f>'produksjonsdata-Sm3'!J28/N28</f>
        <v>0.62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3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1.818215806451613</v>
      </c>
      <c r="E29" s="32">
        <f>'produksjonsdata-Sm3'!E29*6.29/'produksjonsdata-per dag'!$N29</f>
        <v>1.1159677419354839E-2</v>
      </c>
      <c r="F29" s="32">
        <f>'produksjonsdata-Sm3'!F29*6.29/'produksjonsdata-per dag'!$N29</f>
        <v>0.23171548387096771</v>
      </c>
      <c r="G29" s="32">
        <f>'produksjonsdata-Sm3'!G29*6.29/'produksjonsdata-per dag'!$N29</f>
        <v>2.0610909677419356</v>
      </c>
      <c r="H29" s="32">
        <f>'produksjonsdata-Sm3'!H29*1000/'produksjonsdata-per dag'!$N29</f>
        <v>331.28439737853716</v>
      </c>
      <c r="I29" s="32">
        <f>'produksjonsdata-Sm3'!I29*1000/'produksjonsdata-per dag'!$N29</f>
        <v>338.12903225806451</v>
      </c>
      <c r="J29" s="32">
        <f>'produksjonsdata-Sm3'!J29/N29</f>
        <v>0.66580645161290319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3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1.7287016666666666</v>
      </c>
      <c r="E30" s="32">
        <f>'produksjonsdata-Sm3'!E30*6.29/'produksjonsdata-per dag'!$N30</f>
        <v>1.3418666666666667E-2</v>
      </c>
      <c r="F30" s="32">
        <f>'produksjonsdata-Sm3'!F30*6.29/'produksjonsdata-per dag'!$N30</f>
        <v>0.25726100000000002</v>
      </c>
      <c r="G30" s="32">
        <f>'produksjonsdata-Sm3'!G30*6.29/'produksjonsdata-per dag'!$N30</f>
        <v>1.9993813333333332</v>
      </c>
      <c r="H30" s="32">
        <f>'produksjonsdata-Sm3'!H30*1000/'produksjonsdata-per dag'!$N30</f>
        <v>330.72963263961134</v>
      </c>
      <c r="I30" s="32">
        <f>'produksjonsdata-Sm3'!I30*1000/'produksjonsdata-per dag'!$N30</f>
        <v>337.93333333333334</v>
      </c>
      <c r="J30" s="32">
        <f>'produksjonsdata-Sm3'!J30/N30</f>
        <v>0.65579999999999994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3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334.2371780238546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35">
      <c r="A32" s="3"/>
      <c r="B32" s="33">
        <v>44562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Sæle Per Henning</cp:lastModifiedBy>
  <cp:lastPrinted>2020-10-27T07:53:16Z</cp:lastPrinted>
  <dcterms:created xsi:type="dcterms:W3CDTF">2009-02-17T11:13:04Z</dcterms:created>
  <dcterms:modified xsi:type="dcterms:W3CDTF">2021-12-20T08:29:35Z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