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"/>
    </mc:Choice>
  </mc:AlternateContent>
  <xr:revisionPtr revIDLastSave="0" documentId="13_ncr:1_{CD8D6D3F-40D3-4D9F-8927-F5E0D0F99606}" xr6:coauthVersionLast="41" xr6:coauthVersionMax="41" xr10:uidLastSave="{00000000-0000-0000-0000-000000000000}"/>
  <bookViews>
    <workbookView xWindow="-108" yWindow="-108" windowWidth="30936" windowHeight="16896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<sst xmlns="http://schemas.openxmlformats.org/spreadsheetml/2006/main" count="197" uniqueCount="57">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</sst>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1.3667561290322581</c:v>
                </c:pt>
                <c:pt idx="8">
                  <c:v>1.3148196666666665</c:v>
                </c:pt>
                <c:pt idx="9">
                  <c:v>1.4850487096774194</c:v>
                </c:pt>
                <c:pt idx="10">
                  <c:v>1.6869779999999999</c:v>
                </c:pt>
                <c:pt idx="11">
                  <c:v>1.7589680645161292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1.3667561290322581</c:v>
                </c:pt>
                <c:pt idx="8">
                  <c:v>1.3148196666666665</c:v>
                </c:pt>
                <c:pt idx="9">
                  <c:v>1.4850487096774194</c:v>
                </c:pt>
                <c:pt idx="10">
                  <c:v>1.6869779999999999</c:v>
                </c:pt>
                <c:pt idx="11">
                  <c:v>1.7589680645161292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1.3667561290322581</c:v>
                </c:pt>
                <c:pt idx="8">
                  <c:v>1.3148196666666665</c:v>
                </c:pt>
                <c:pt idx="9">
                  <c:v>1.4850487096774194</c:v>
                </c:pt>
                <c:pt idx="10">
                  <c:v>1.6869779999999999</c:v>
                </c:pt>
                <c:pt idx="11">
                  <c:v>1.7589680645161292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2.9015161290322576E-2</c:v>
                </c:pt>
                <c:pt idx="8">
                  <c:v>1.7612000000000003E-2</c:v>
                </c:pt>
                <c:pt idx="9">
                  <c:v>2.9826774193548386E-2</c:v>
                </c:pt>
                <c:pt idx="10">
                  <c:v>2.9772666666666666E-2</c:v>
                </c:pt>
                <c:pt idx="11">
                  <c:v>2.718903225806452E-2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0.26702064516129032</c:v>
                </c:pt>
                <c:pt idx="8">
                  <c:v>0.24258433333333335</c:v>
                </c:pt>
                <c:pt idx="9">
                  <c:v>0.27533967741935483</c:v>
                </c:pt>
                <c:pt idx="10">
                  <c:v>0.27026033333333327</c:v>
                </c:pt>
                <c:pt idx="11">
                  <c:v>0.29623870967741939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1.3667561290322581</c:v>
                </c:pt>
                <c:pt idx="8">
                  <c:v>1.3148196666666665</c:v>
                </c:pt>
                <c:pt idx="9">
                  <c:v>1.4850487096774194</c:v>
                </c:pt>
                <c:pt idx="10">
                  <c:v>1.6869779999999999</c:v>
                </c:pt>
                <c:pt idx="11">
                  <c:v>1.7589680645161292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2.9015161290322576E-2</c:v>
                </c:pt>
                <c:pt idx="8">
                  <c:v>1.7612000000000003E-2</c:v>
                </c:pt>
                <c:pt idx="9">
                  <c:v>2.9826774193548386E-2</c:v>
                </c:pt>
                <c:pt idx="10">
                  <c:v>2.9772666666666666E-2</c:v>
                </c:pt>
                <c:pt idx="11">
                  <c:v>2.718903225806452E-2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0.26702064516129032</c:v>
                </c:pt>
                <c:pt idx="8">
                  <c:v>0.24258433333333335</c:v>
                </c:pt>
                <c:pt idx="9">
                  <c:v>0.27533967741935483</c:v>
                </c:pt>
                <c:pt idx="10">
                  <c:v>0.27026033333333327</c:v>
                </c:pt>
                <c:pt idx="11">
                  <c:v>0.29623870967741939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263.80645161290323</c:v>
                </c:pt>
                <c:pt idx="8">
                  <c:v>198.73333333333332</c:v>
                </c:pt>
                <c:pt idx="9">
                  <c:v>302.74193548387098</c:v>
                </c:pt>
                <c:pt idx="10">
                  <c:v>334.86666666666667</c:v>
                </c:pt>
                <c:pt idx="11">
                  <c:v>345.45161290322579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263.80645161290323</c:v>
                </c:pt>
                <c:pt idx="8">
                  <c:v>198.73333333333332</c:v>
                </c:pt>
                <c:pt idx="9">
                  <c:v>302.74193548387098</c:v>
                </c:pt>
                <c:pt idx="10">
                  <c:v>334.86666666666667</c:v>
                </c:pt>
                <c:pt idx="11">
                  <c:v>345.45161290322579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0.63910714285714287</c:v>
                </c:pt>
                <c:pt idx="2">
                  <c:v>0.63064516129032255</c:v>
                </c:pt>
                <c:pt idx="3">
                  <c:v>0.60983333333333334</c:v>
                </c:pt>
                <c:pt idx="4">
                  <c:v>0.56690322580645158</c:v>
                </c:pt>
                <c:pt idx="5">
                  <c:v>0.53350000000000009</c:v>
                </c:pt>
                <c:pt idx="6">
                  <c:v>0.58164516129032251</c:v>
                </c:pt>
                <c:pt idx="7">
                  <c:v>0.52816129032258063</c:v>
                </c:pt>
                <c:pt idx="8">
                  <c:v>0.44913333333333333</c:v>
                </c:pt>
                <c:pt idx="9">
                  <c:v>0.58735483870967742</c:v>
                </c:pt>
                <c:pt idx="10">
                  <c:v>0.65076666666666649</c:v>
                </c:pt>
                <c:pt idx="11">
                  <c:v>0.67651612903225811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0.6859354838709677</c:v>
                </c:pt>
                <c:pt idx="1">
                  <c:v>0.66803571428571418</c:v>
                </c:pt>
                <c:pt idx="2">
                  <c:v>0.65196774193548379</c:v>
                </c:pt>
                <c:pt idx="3">
                  <c:v>0.63230000000000008</c:v>
                </c:pt>
                <c:pt idx="4">
                  <c:v>0.5693548387096774</c:v>
                </c:pt>
                <c:pt idx="5">
                  <c:v>0.60073333333333323</c:v>
                </c:pt>
                <c:pt idx="6">
                  <c:v>0.64512903225806462</c:v>
                </c:pt>
                <c:pt idx="7">
                  <c:v>0.62570967741935479</c:v>
                </c:pt>
                <c:pt idx="8">
                  <c:v>0.55659999999999998</c:v>
                </c:pt>
                <c:pt idx="9">
                  <c:v>0.6361290322580645</c:v>
                </c:pt>
                <c:pt idx="10">
                  <c:v>0.63813333333333333</c:v>
                </c:pt>
                <c:pt idx="11">
                  <c:v>0.64064516129032256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0.92287</cdr:x>
      <cdr:y>0.3758</cdr:y>
    </cdr:from>
    <cdr:to>
      <cdr:x>0.96128</cdr:x>
      <cdr:y>0.56809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146886" y="2645202"/>
          <a:ext cx="1150221" cy="355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0.92701</cdr:x>
      <cdr:y>0.26001</cdr:y>
    </cdr:from>
    <cdr:to>
      <cdr:x>0.96761</cdr:x>
      <cdr:y>0.43048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259667" y="1877539"/>
          <a:ext cx="1019861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0.93199</cdr:x>
      <cdr:y>0.26527</cdr:y>
    </cdr:from>
    <cdr:to>
      <cdr:x>0.97598</cdr:x>
      <cdr:y>0.45858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253122" y="1961681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0.93091</cdr:x>
      <cdr:y>0.2899</cdr:y>
    </cdr:from>
    <cdr:to>
      <cdr:x>0.97151</cdr:x>
      <cdr:y>0.49196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201277" y="2150855"/>
          <a:ext cx="1208854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0.90645</cdr:x>
      <cdr:y>0.2718</cdr:y>
    </cdr:from>
    <cdr:to>
      <cdr:x>0.95934</cdr:x>
      <cdr:y>0.51301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937840" y="2098804"/>
          <a:ext cx="1441008" cy="490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0.90385</cdr:x>
      <cdr:y>0.29743</cdr:y>
    </cdr:from>
    <cdr:to>
      <cdr:x>0.94906</cdr:x>
      <cdr:y>0.5697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785256" y="2380373"/>
          <a:ext cx="1626562" cy="41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0.91414</cdr:x>
      <cdr:y>0.39517</cdr:y>
    </cdr:from>
    <cdr:to>
      <cdr:x>0.95666</cdr:x>
      <cdr:y>0.55418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178624" y="2678689"/>
          <a:ext cx="963267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10" workbookViewId="0">
      <selection activeCell="D33" sqref="D33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2018</v>
      </c>
      <c r="B8" s="1">
        <v>43101</v>
      </c>
      <c r="C8" s="28">
        <v>8.0619000000000014</v>
      </c>
      <c r="D8" s="24">
        <v>7.9889999999999999</v>
      </c>
      <c r="E8" s="24">
        <v>0.14000000000000001</v>
      </c>
      <c r="F8" s="24">
        <v>1.8440000000000001</v>
      </c>
      <c r="G8" s="4">
        <f>SUM(D8:F8)</f>
        <v>9.972999999999999</v>
      </c>
      <c r="H8" s="28">
        <v>11.121330913343277</v>
      </c>
      <c r="I8" s="24">
        <v>11.291</v>
      </c>
      <c r="J8" s="4">
        <f>SUM(G8+I8)</f>
        <v>21.263999999999999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3">
      <c r="A9">
        <v>2018</v>
      </c>
      <c r="B9" s="1">
        <v>43132</v>
      </c>
      <c r="C9" s="28">
        <v>7.2359999999999998</v>
      </c>
      <c r="D9" s="24">
        <v>6.9640000000000004</v>
      </c>
      <c r="E9" s="24">
        <v>0.14199999999999999</v>
      </c>
      <c r="F9" s="24">
        <v>1.5629999999999999</v>
      </c>
      <c r="G9" s="4">
        <f t="shared" ref="G9:G32" si="0">SUM(D9:F9)</f>
        <v>8.6690000000000005</v>
      </c>
      <c r="H9" s="28">
        <v>9.9639258981578003</v>
      </c>
      <c r="I9" s="24">
        <v>10.036</v>
      </c>
      <c r="J9" s="4">
        <f t="shared" ref="J9:J31" si="1">SUM(G9+I9)</f>
        <v>18.704999999999998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3">
      <c r="A10">
        <v>2018</v>
      </c>
      <c r="B10" s="1">
        <v>43160</v>
      </c>
      <c r="C10" s="28">
        <v>7.8787999999999991</v>
      </c>
      <c r="D10" s="24">
        <v>7.4870000000000001</v>
      </c>
      <c r="E10" s="24">
        <v>0.14299999999999999</v>
      </c>
      <c r="F10" s="24">
        <v>1.74</v>
      </c>
      <c r="G10" s="4">
        <f t="shared" si="0"/>
        <v>9.3699999999999992</v>
      </c>
      <c r="H10" s="28">
        <v>11.004519064825036</v>
      </c>
      <c r="I10" s="24">
        <v>10.840999999999999</v>
      </c>
      <c r="J10" s="4">
        <f t="shared" si="1"/>
        <v>20.210999999999999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3">
      <c r="A11">
        <v>2018</v>
      </c>
      <c r="B11" s="1">
        <v>43191</v>
      </c>
      <c r="C11" s="28">
        <v>7.5328999999999962</v>
      </c>
      <c r="D11" s="20">
        <v>7.2119999999999997</v>
      </c>
      <c r="E11" s="20">
        <v>0.14699999999999999</v>
      </c>
      <c r="F11" s="20">
        <v>1.5489999999999999</v>
      </c>
      <c r="G11" s="4">
        <f t="shared" si="0"/>
        <v>8.9079999999999995</v>
      </c>
      <c r="H11" s="28">
        <v>9.9964525713713872</v>
      </c>
      <c r="I11" s="20">
        <v>10.061</v>
      </c>
      <c r="J11" s="4">
        <f t="shared" si="1"/>
        <v>18.969000000000001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3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9.4819999999999993</v>
      </c>
      <c r="J12" s="4">
        <f t="shared" si="1"/>
        <v>17.649999999999999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3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9.2110000000000003</v>
      </c>
      <c r="J13" s="4">
        <f t="shared" si="1"/>
        <v>18.021999999999998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3">
      <c r="A14">
        <v>2018</v>
      </c>
      <c r="B14" s="1">
        <v>43282</v>
      </c>
      <c r="C14" s="28">
        <v>7.7204999999999995</v>
      </c>
      <c r="D14" s="24">
        <v>7.5270000000000001</v>
      </c>
      <c r="E14" s="24">
        <v>0.15</v>
      </c>
      <c r="F14" s="24">
        <v>1.7569999999999999</v>
      </c>
      <c r="G14" s="4">
        <f t="shared" si="0"/>
        <v>9.4340000000000011</v>
      </c>
      <c r="H14" s="28">
        <v>10.19580437360163</v>
      </c>
      <c r="I14" s="24">
        <v>10.565</v>
      </c>
      <c r="J14" s="4">
        <f t="shared" si="1"/>
        <v>19.999000000000002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3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10.178000000000001</v>
      </c>
      <c r="J15" s="4">
        <f t="shared" si="1"/>
        <v>19.396999999999998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3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9.02</v>
      </c>
      <c r="J16" s="4">
        <f t="shared" si="1"/>
        <v>16.698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3">
      <c r="A17">
        <v>2018</v>
      </c>
      <c r="B17" s="1">
        <v>43374</v>
      </c>
      <c r="C17" s="28">
        <v>7.7886000000000006</v>
      </c>
      <c r="D17" s="20">
        <v>7.3070000000000004</v>
      </c>
      <c r="E17" s="20">
        <v>0.14499999999999999</v>
      </c>
      <c r="F17" s="20">
        <v>1.706</v>
      </c>
      <c r="G17" s="4">
        <f t="shared" si="0"/>
        <v>9.1579999999999995</v>
      </c>
      <c r="H17" s="28">
        <v>10.7977351883087</v>
      </c>
      <c r="I17" s="20">
        <v>10.561999999999999</v>
      </c>
      <c r="J17" s="4">
        <f t="shared" si="1"/>
        <v>19.72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3">
      <c r="A18">
        <v>2018</v>
      </c>
      <c r="B18" s="1">
        <v>43405</v>
      </c>
      <c r="C18" s="28">
        <v>7.442899999999999</v>
      </c>
      <c r="D18" s="24">
        <v>7.1289999999999996</v>
      </c>
      <c r="E18" s="24">
        <v>0.13800000000000001</v>
      </c>
      <c r="F18" s="24">
        <v>1.6719999999999999</v>
      </c>
      <c r="G18" s="4">
        <f t="shared" si="0"/>
        <v>8.9390000000000001</v>
      </c>
      <c r="H18" s="28">
        <v>10.937090839535363</v>
      </c>
      <c r="I18" s="24">
        <v>10.205</v>
      </c>
      <c r="J18" s="4">
        <f t="shared" si="1"/>
        <v>19.143999999999998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3">
      <c r="A19">
        <v>2018</v>
      </c>
      <c r="B19" s="1">
        <v>43435</v>
      </c>
      <c r="C19" s="28">
        <v>7.6070000000000002</v>
      </c>
      <c r="D19" s="24">
        <v>7.41</v>
      </c>
      <c r="E19" s="24">
        <v>0.13600000000000001</v>
      </c>
      <c r="F19" s="24">
        <v>1.5640000000000001</v>
      </c>
      <c r="G19" s="4">
        <f t="shared" si="0"/>
        <v>9.11</v>
      </c>
      <c r="H19" s="28">
        <v>11.235424188613706</v>
      </c>
      <c r="I19" s="24">
        <v>10.75</v>
      </c>
      <c r="J19" s="4">
        <f t="shared" si="1"/>
        <v>19.86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3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11.15</v>
      </c>
      <c r="J20" s="4">
        <f t="shared" si="1"/>
        <v>20.119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3">
      <c r="A21">
        <v>2019</v>
      </c>
      <c r="B21" s="1">
        <v>43497</v>
      </c>
      <c r="C21" s="28">
        <v>6.4099999999999984</v>
      </c>
      <c r="D21" s="24">
        <v>6.181</v>
      </c>
      <c r="E21" s="24">
        <v>0.13700000000000001</v>
      </c>
      <c r="F21" s="24">
        <v>1.4550000000000001</v>
      </c>
      <c r="G21" s="4">
        <f t="shared" si="0"/>
        <v>7.7729999999999997</v>
      </c>
      <c r="H21" s="28">
        <v>9.9437302619407255</v>
      </c>
      <c r="I21" s="24">
        <v>10.122</v>
      </c>
      <c r="J21" s="4">
        <f t="shared" si="1"/>
        <v>17.895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3">
      <c r="A22">
        <v>2019</v>
      </c>
      <c r="B22" s="1">
        <v>43525</v>
      </c>
      <c r="C22" s="28">
        <v>6.9880000000000004</v>
      </c>
      <c r="D22" s="20">
        <v>6.8490000000000002</v>
      </c>
      <c r="E22" s="20">
        <v>0.14599999999999999</v>
      </c>
      <c r="F22" s="20">
        <v>1.657</v>
      </c>
      <c r="G22" s="26">
        <f t="shared" si="0"/>
        <v>8.652000000000001</v>
      </c>
      <c r="H22" s="28">
        <v>10.867776214947016</v>
      </c>
      <c r="I22" s="20">
        <v>10.898</v>
      </c>
      <c r="J22" s="4">
        <f t="shared" si="1"/>
        <v>19.55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3">
      <c r="A23">
        <v>2019</v>
      </c>
      <c r="B23" s="1">
        <v>43556</v>
      </c>
      <c r="C23" s="28">
        <v>6.6231040081046508</v>
      </c>
      <c r="D23" s="24">
        <v>6.5279999999999996</v>
      </c>
      <c r="E23" s="24">
        <v>0.14399999999999999</v>
      </c>
      <c r="F23" s="24">
        <v>1.5269999999999999</v>
      </c>
      <c r="G23" s="4">
        <f t="shared" si="0"/>
        <v>8.1989999999999998</v>
      </c>
      <c r="H23" s="28">
        <v>9.9986257094645357</v>
      </c>
      <c r="I23" s="24">
        <v>10.096</v>
      </c>
      <c r="J23" s="4">
        <f t="shared" si="1"/>
        <v>18.295000000000002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3">
      <c r="A24">
        <v>2019</v>
      </c>
      <c r="B24" s="1">
        <v>43586</v>
      </c>
      <c r="C24" s="28">
        <v>6.5156905216574676</v>
      </c>
      <c r="D24" s="24">
        <v>6.2089999999999996</v>
      </c>
      <c r="E24" s="24">
        <v>0.154</v>
      </c>
      <c r="F24" s="24">
        <v>1.466</v>
      </c>
      <c r="G24" s="26">
        <f t="shared" si="0"/>
        <v>7.8289999999999997</v>
      </c>
      <c r="H24" s="28">
        <v>10.09234638565824</v>
      </c>
      <c r="I24" s="24">
        <v>9.7449999999999992</v>
      </c>
      <c r="J24" s="4">
        <f t="shared" si="1"/>
        <v>17.573999999999998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3">
      <c r="A25">
        <v>2019</v>
      </c>
      <c r="B25" s="1">
        <v>43617</v>
      </c>
      <c r="C25" s="28">
        <v>5.6674597525596591</v>
      </c>
      <c r="D25" s="24">
        <v>5.0460000000000003</v>
      </c>
      <c r="E25" s="24">
        <v>0.14799999999999999</v>
      </c>
      <c r="F25" s="24">
        <v>1.4750000000000001</v>
      </c>
      <c r="G25" s="4">
        <f t="shared" si="0"/>
        <v>6.6690000000000005</v>
      </c>
      <c r="H25" s="28">
        <v>9.8672034009612073</v>
      </c>
      <c r="I25" s="24">
        <v>9.3360000000000003</v>
      </c>
      <c r="J25" s="4">
        <f t="shared" si="1"/>
        <v>16.005000000000003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3">
      <c r="A26">
        <v>2019</v>
      </c>
      <c r="B26" s="1">
        <v>43647</v>
      </c>
      <c r="C26" s="28">
        <v>6.9855159477880768</v>
      </c>
      <c r="D26" s="24">
        <v>6.7119999999999997</v>
      </c>
      <c r="E26" s="24">
        <v>0.13200000000000001</v>
      </c>
      <c r="F26" s="24">
        <v>1.609</v>
      </c>
      <c r="G26" s="26">
        <f t="shared" si="0"/>
        <v>8.4529999999999994</v>
      </c>
      <c r="H26" s="28">
        <v>10.158226859708654</v>
      </c>
      <c r="I26" s="24">
        <v>9.5779999999999994</v>
      </c>
      <c r="J26" s="4">
        <f t="shared" si="1"/>
        <v>18.030999999999999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3">
      <c r="A27">
        <v>2019</v>
      </c>
      <c r="B27" s="1">
        <v>43678</v>
      </c>
      <c r="C27" s="28">
        <v>6.941873077630996</v>
      </c>
      <c r="D27" s="20">
        <v>6.7359999999999998</v>
      </c>
      <c r="E27" s="20">
        <v>0.14299999999999999</v>
      </c>
      <c r="F27" s="20">
        <v>1.3160000000000001</v>
      </c>
      <c r="G27" s="25">
        <f t="shared" si="0"/>
        <v>8.1950000000000003</v>
      </c>
      <c r="H27" s="28">
        <v>9.1992703093322934</v>
      </c>
      <c r="I27" s="20">
        <v>8.1780000000000008</v>
      </c>
      <c r="J27" s="4">
        <f t="shared" si="1"/>
        <v>16.373000000000001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3">
      <c r="A28">
        <v>2019</v>
      </c>
      <c r="B28" s="1">
        <v>43709</v>
      </c>
      <c r="C28" s="28">
        <v>6.7782173668742178</v>
      </c>
      <c r="D28" s="20">
        <v>6.2709999999999999</v>
      </c>
      <c r="E28" s="20">
        <v>8.4000000000000005E-2</v>
      </c>
      <c r="F28" s="20">
        <v>1.157</v>
      </c>
      <c r="G28" s="25">
        <f t="shared" si="0"/>
        <v>7.5119999999999996</v>
      </c>
      <c r="H28" s="28">
        <v>8.8393851976626401</v>
      </c>
      <c r="I28" s="24">
        <v>5.9619999999999997</v>
      </c>
      <c r="J28" s="4">
        <f t="shared" si="1"/>
        <v>13.474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3">
      <c r="A29">
        <v>2019</v>
      </c>
      <c r="B29" s="1">
        <v>43739</v>
      </c>
      <c r="C29" s="28">
        <v>7.1641292999684776</v>
      </c>
      <c r="D29" s="20">
        <v>7.319</v>
      </c>
      <c r="E29" s="20">
        <v>0.14699999999999999</v>
      </c>
      <c r="F29" s="20">
        <v>1.357</v>
      </c>
      <c r="G29" s="4">
        <f t="shared" si="0"/>
        <v>8.8230000000000004</v>
      </c>
      <c r="H29" s="28">
        <v>10.712382510273065</v>
      </c>
      <c r="I29" s="20">
        <v>9.3849999999999998</v>
      </c>
      <c r="J29" s="4">
        <f t="shared" si="1"/>
        <v>18.207999999999998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3">
      <c r="A30">
        <v>2019</v>
      </c>
      <c r="B30" s="1">
        <v>43770</v>
      </c>
      <c r="C30" s="28">
        <v>7.2066702771484836</v>
      </c>
      <c r="D30" s="24">
        <v>8.0459999999999994</v>
      </c>
      <c r="E30" s="24">
        <v>0.14199999999999999</v>
      </c>
      <c r="F30" s="24">
        <v>1.2889999999999999</v>
      </c>
      <c r="G30" s="25">
        <f t="shared" si="0"/>
        <v>9.4769999999999985</v>
      </c>
      <c r="H30" s="28">
        <v>10.324887524335516</v>
      </c>
      <c r="I30" s="24">
        <v>10.045999999999999</v>
      </c>
      <c r="J30" s="4">
        <f t="shared" si="1"/>
        <v>19.522999999999996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3">
      <c r="A31">
        <v>2019</v>
      </c>
      <c r="B31" s="1">
        <v>43800</v>
      </c>
      <c r="C31" s="28">
        <v>7.6945427546501142</v>
      </c>
      <c r="D31" s="29">
        <v>8.6690000000000005</v>
      </c>
      <c r="E31" s="29">
        <v>0.13400000000000001</v>
      </c>
      <c r="F31" s="29">
        <v>1.46</v>
      </c>
      <c r="G31" s="4">
        <f t="shared" si="0"/>
        <v>10.263000000000002</v>
      </c>
      <c r="H31" s="28">
        <v>10.639467050560954</v>
      </c>
      <c r="I31" s="29">
        <v>10.709</v>
      </c>
      <c r="J31" s="4">
        <f t="shared" si="1"/>
        <v>20.972000000000001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workbookViewId="0">
      <selection activeCell="G31" sqref="G31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1.6209938709677421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2.0235538709677416</v>
      </c>
      <c r="H8" s="32">
        <f>'produksjonsdata-Sm3'!H8*1000/'produksjonsdata-per dag'!$N8</f>
        <v>358.75261010784766</v>
      </c>
      <c r="I8" s="32">
        <f>'produksjonsdata-Sm3'!I8*1000/'produksjonsdata-per dag'!$N8</f>
        <v>364.22580645161293</v>
      </c>
      <c r="J8" s="32">
        <f>'produksjonsdata-Sm3'!J8/N8</f>
        <v>0.6859354838709677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3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1.5644128571428573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1.9474289285714286</v>
      </c>
      <c r="H9" s="32">
        <f>'produksjonsdata-Sm3'!H9*1000/'produksjonsdata-per dag'!$N9</f>
        <v>355.8544963627786</v>
      </c>
      <c r="I9" s="32">
        <f>'produksjonsdata-Sm3'!I9*1000/'produksjonsdata-per dag'!$N9</f>
        <v>358.42857142857144</v>
      </c>
      <c r="J9" s="32">
        <f>'produksjonsdata-Sm3'!J9/N9</f>
        <v>0.66803571428571418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3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1.5191364516129031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1.9012032258064513</v>
      </c>
      <c r="H10" s="32">
        <f>'produksjonsdata-Sm3'!H10*1000/'produksjonsdata-per dag'!$N10</f>
        <v>354.98448596209789</v>
      </c>
      <c r="I10" s="32">
        <f>'produksjonsdata-Sm3'!I10*1000/'produksjonsdata-per dag'!$N10</f>
        <v>349.70967741935482</v>
      </c>
      <c r="J10" s="32">
        <f>'produksjonsdata-Sm3'!J10/N10</f>
        <v>0.65196774193548379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3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1.5121159999999998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1.8677106666666665</v>
      </c>
      <c r="H11" s="32">
        <f>'produksjonsdata-Sm3'!H11*1000/'produksjonsdata-per dag'!$N11</f>
        <v>333.21508571237956</v>
      </c>
      <c r="I11" s="32">
        <f>'produksjonsdata-Sm3'!I11*1000/'produksjonsdata-per dag'!$N11</f>
        <v>335.36666666666667</v>
      </c>
      <c r="J11" s="32">
        <f>'produksjonsdata-Sm3'!J11/N11</f>
        <v>0.63230000000000008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3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305.87096774193549</v>
      </c>
      <c r="J12" s="32">
        <f>'produksjonsdata-Sm3'!J12/N12</f>
        <v>0.5693548387096774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3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307.03333333333336</v>
      </c>
      <c r="J13" s="32">
        <f>'produksjonsdata-Sm3'!J13/N13</f>
        <v>0.60073333333333323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3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1.5272525806451613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1.9141890322580648</v>
      </c>
      <c r="H14" s="32">
        <f>'produksjonsdata-Sm3'!H14*1000/'produksjonsdata-per dag'!$N14</f>
        <v>328.89691527747192</v>
      </c>
      <c r="I14" s="32">
        <f>'produksjonsdata-Sm3'!I14*1000/'produksjonsdata-per dag'!$N14</f>
        <v>340.80645161290323</v>
      </c>
      <c r="J14" s="32">
        <f>'produksjonsdata-Sm3'!J14/N14</f>
        <v>0.64512903225806462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3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328.32258064516128</v>
      </c>
      <c r="J15" s="32">
        <f>'produksjonsdata-Sm3'!J15/N15</f>
        <v>0.62570967741935479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3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300.66666666666669</v>
      </c>
      <c r="J16" s="32">
        <f>'produksjonsdata-Sm3'!J16/N16</f>
        <v>0.55659999999999998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3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1.4826138709677419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1.8581877419354837</v>
      </c>
      <c r="H17" s="32">
        <f>'produksjonsdata-Sm3'!H17*1000/'produksjonsdata-per dag'!$N17</f>
        <v>348.3140383325387</v>
      </c>
      <c r="I17" s="32">
        <f>'produksjonsdata-Sm3'!I17*1000/'produksjonsdata-per dag'!$N17</f>
        <v>340.70967741935482</v>
      </c>
      <c r="J17" s="32">
        <f>'produksjonsdata-Sm3'!J17/N17</f>
        <v>0.6361290322580645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3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1.4947136666666665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1.8742103333333333</v>
      </c>
      <c r="H18" s="32">
        <f>'produksjonsdata-Sm3'!H18*1000/'produksjonsdata-per dag'!$N18</f>
        <v>364.56969465117879</v>
      </c>
      <c r="I18" s="32">
        <f>'produksjonsdata-Sm3'!I18*1000/'produksjonsdata-per dag'!$N18</f>
        <v>340.16666666666669</v>
      </c>
      <c r="J18" s="32">
        <f>'produksjonsdata-Sm3'!J18/N18</f>
        <v>0.63813333333333333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3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1.5035129032258063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1.8484483870967741</v>
      </c>
      <c r="H19" s="32">
        <f>'produksjonsdata-Sm3'!H19*1000/'produksjonsdata-per dag'!$N19</f>
        <v>362.43303834237764</v>
      </c>
      <c r="I19" s="32">
        <f>'produksjonsdata-Sm3'!I19*1000/'produksjonsdata-per dag'!$N19</f>
        <v>346.77419354838707</v>
      </c>
      <c r="J19" s="32">
        <f>'produksjonsdata-Sm3'!J19/N19</f>
        <v>0.64064516129032256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3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359.67741935483872</v>
      </c>
      <c r="J20" s="32">
        <f>'produksjonsdata-Sm3'!J20/N20</f>
        <v>0.64900000000000002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3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1.3885175000000001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0.32685535714285718</v>
      </c>
      <c r="G21" s="32">
        <f>'produksjonsdata-Sm3'!G21*6.29/'produksjonsdata-per dag'!$N21</f>
        <v>1.7461489285714287</v>
      </c>
      <c r="H21" s="32">
        <f>'produksjonsdata-Sm3'!H21*1000/'produksjonsdata-per dag'!$N21</f>
        <v>355.1332236407402</v>
      </c>
      <c r="I21" s="32">
        <f>'produksjonsdata-Sm3'!I21*1000/'produksjonsdata-per dag'!$N21</f>
        <v>361.5</v>
      </c>
      <c r="J21" s="32">
        <f>'produksjonsdata-Sm3'!J21/N21</f>
        <v>0.63910714285714287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3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1.3896841935483872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0.33621064516129034</v>
      </c>
      <c r="G22" s="32">
        <f>'produksjonsdata-Sm3'!G22*6.29/'produksjonsdata-per dag'!$N22</f>
        <v>1.7555187096774194</v>
      </c>
      <c r="H22" s="32">
        <f>'produksjonsdata-Sm3'!H22*1000/'produksjonsdata-per dag'!$N22</f>
        <v>350.5734262886134</v>
      </c>
      <c r="I22" s="32">
        <f>'produksjonsdata-Sm3'!I22*1000/'produksjonsdata-per dag'!$N22</f>
        <v>351.54838709677421</v>
      </c>
      <c r="J22" s="32">
        <f>'produksjonsdata-Sm3'!J22/N22</f>
        <v>0.63064516129032255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3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1.3687039999999999</v>
      </c>
      <c r="E23" s="32">
        <f>'produksjonsdata-Sm3'!E23*6.29/'produksjonsdata-per dag'!$N23</f>
        <v>3.0191999999999997E-2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1.7190569999999998</v>
      </c>
      <c r="H23" s="32">
        <f>'produksjonsdata-Sm3'!H23*1000/'produksjonsdata-per dag'!$N23</f>
        <v>333.28752364881785</v>
      </c>
      <c r="I23" s="32">
        <f>'produksjonsdata-Sm3'!I23*1000/'produksjonsdata-per dag'!$N23</f>
        <v>336.53333333333336</v>
      </c>
      <c r="J23" s="32">
        <f>'produksjonsdata-Sm3'!J23/N23</f>
        <v>0.60983333333333334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3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1.2598261290322579</v>
      </c>
      <c r="E24" s="32">
        <f>'produksjonsdata-Sm3'!E24*6.29/'produksjonsdata-per dag'!$N24</f>
        <v>3.1247096774193548E-2</v>
      </c>
      <c r="F24" s="32">
        <f>'produksjonsdata-Sm3'!F24*6.29/'produksjonsdata-per dag'!$N24</f>
        <v>0.29745612903225804</v>
      </c>
      <c r="G24" s="32">
        <f>'produksjonsdata-Sm3'!G24*6.29/'produksjonsdata-per dag'!$N24</f>
        <v>1.5885293548387098</v>
      </c>
      <c r="H24" s="32">
        <f>'produksjonsdata-Sm3'!H24*1000/'produksjonsdata-per dag'!$N24</f>
        <v>325.55956082768517</v>
      </c>
      <c r="I24" s="32">
        <f>'produksjonsdata-Sm3'!I24*1000/'produksjonsdata-per dag'!$N24</f>
        <v>314.35483870967744</v>
      </c>
      <c r="J24" s="32">
        <f>'produksjonsdata-Sm3'!J24/N24</f>
        <v>0.56690322580645158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3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1.0579780000000001</v>
      </c>
      <c r="E25" s="32">
        <f>'produksjonsdata-Sm3'!E25*6.29/'produksjonsdata-per dag'!$N25</f>
        <v>3.1030666666666665E-2</v>
      </c>
      <c r="F25" s="32">
        <f>'produksjonsdata-Sm3'!F25*6.29/'produksjonsdata-per dag'!$N25</f>
        <v>0.30925833333333336</v>
      </c>
      <c r="G25" s="32">
        <f>'produksjonsdata-Sm3'!G25*6.29/'produksjonsdata-per dag'!$N25</f>
        <v>1.3982670000000001</v>
      </c>
      <c r="H25" s="32">
        <f>'produksjonsdata-Sm3'!H25*1000/'produksjonsdata-per dag'!$N25</f>
        <v>328.90678003204022</v>
      </c>
      <c r="I25" s="32">
        <f>'produksjonsdata-Sm3'!I25*1000/'produksjonsdata-per dag'!$N25</f>
        <v>311.2</v>
      </c>
      <c r="J25" s="32">
        <f>'produksjonsdata-Sm3'!J25/N25</f>
        <v>0.53350000000000009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3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1.3618864516129032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0.3264712903225806</v>
      </c>
      <c r="G26" s="32">
        <f>'produksjonsdata-Sm3'!G26*6.29/'produksjonsdata-per dag'!$N26</f>
        <v>1.7151409677419354</v>
      </c>
      <c r="H26" s="32">
        <f>'produksjonsdata-Sm3'!H26*1000/'produksjonsdata-per dag'!$N26</f>
        <v>327.68473740995654</v>
      </c>
      <c r="I26" s="32">
        <f>'produksjonsdata-Sm3'!I26*1000/'produksjonsdata-per dag'!$N26</f>
        <v>308.96774193548384</v>
      </c>
      <c r="J26" s="32">
        <f>'produksjonsdata-Sm3'!J26/N26</f>
        <v>0.58164516129032251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3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1.3667561290322581</v>
      </c>
      <c r="E27" s="32">
        <f>'produksjonsdata-Sm3'!E27*6.29/'produksjonsdata-per dag'!$N27</f>
        <v>2.9015161290322576E-2</v>
      </c>
      <c r="F27" s="32">
        <f>'produksjonsdata-Sm3'!F27*6.29/'produksjonsdata-per dag'!$N27</f>
        <v>0.26702064516129032</v>
      </c>
      <c r="G27" s="32">
        <f>'produksjonsdata-Sm3'!G27*6.29/'produksjonsdata-per dag'!$N27</f>
        <v>1.6627919354838712</v>
      </c>
      <c r="H27" s="32">
        <f>'produksjonsdata-Sm3'!H27*1000/'produksjonsdata-per dag'!$N27</f>
        <v>296.75065513975136</v>
      </c>
      <c r="I27" s="32">
        <f>'produksjonsdata-Sm3'!I27*1000/'produksjonsdata-per dag'!$N27</f>
        <v>263.80645161290323</v>
      </c>
      <c r="J27" s="32">
        <f>'produksjonsdata-Sm3'!J27/N27</f>
        <v>0.52816129032258063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3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1.3148196666666665</v>
      </c>
      <c r="E28" s="32">
        <f>'produksjonsdata-Sm3'!E28*6.29/'produksjonsdata-per dag'!$N28</f>
        <v>1.7612000000000003E-2</v>
      </c>
      <c r="F28" s="32">
        <f>'produksjonsdata-Sm3'!F28*6.29/'produksjonsdata-per dag'!$N28</f>
        <v>0.24258433333333335</v>
      </c>
      <c r="G28" s="32">
        <f>'produksjonsdata-Sm3'!G28*6.29/'produksjonsdata-per dag'!$N28</f>
        <v>1.575016</v>
      </c>
      <c r="H28" s="32">
        <f>'produksjonsdata-Sm3'!H28*1000/'produksjonsdata-per dag'!$N28</f>
        <v>294.64617325542133</v>
      </c>
      <c r="I28" s="32">
        <f>'produksjonsdata-Sm3'!I28*1000/'produksjonsdata-per dag'!$N28</f>
        <v>198.73333333333332</v>
      </c>
      <c r="J28" s="32">
        <f>'produksjonsdata-Sm3'!J28/N28</f>
        <v>0.44913333333333333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3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1.4850487096774194</v>
      </c>
      <c r="E29" s="32">
        <f>'produksjonsdata-Sm3'!E29*6.29/'produksjonsdata-per dag'!$N29</f>
        <v>2.9826774193548386E-2</v>
      </c>
      <c r="F29" s="32">
        <f>'produksjonsdata-Sm3'!F29*6.29/'produksjonsdata-per dag'!$N29</f>
        <v>0.27533967741935483</v>
      </c>
      <c r="G29" s="32">
        <f>'produksjonsdata-Sm3'!G29*6.29/'produksjonsdata-per dag'!$N29</f>
        <v>1.7902151612903225</v>
      </c>
      <c r="H29" s="32">
        <f>'produksjonsdata-Sm3'!H29*1000/'produksjonsdata-per dag'!$N29</f>
        <v>345.56072613784079</v>
      </c>
      <c r="I29" s="32">
        <f>'produksjonsdata-Sm3'!I29*1000/'produksjonsdata-per dag'!$N29</f>
        <v>302.74193548387098</v>
      </c>
      <c r="J29" s="32">
        <f>'produksjonsdata-Sm3'!J29/N29</f>
        <v>0.58735483870967742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3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1.6869779999999999</v>
      </c>
      <c r="E30" s="32">
        <f>'produksjonsdata-Sm3'!E30*6.29/'produksjonsdata-per dag'!$N30</f>
        <v>2.9772666666666666E-2</v>
      </c>
      <c r="F30" s="32">
        <f>'produksjonsdata-Sm3'!F30*6.29/'produksjonsdata-per dag'!$N30</f>
        <v>0.27026033333333327</v>
      </c>
      <c r="G30" s="32">
        <f>'produksjonsdata-Sm3'!G30*6.29/'produksjonsdata-per dag'!$N30</f>
        <v>1.9870109999999996</v>
      </c>
      <c r="H30" s="32">
        <f>'produksjonsdata-Sm3'!H30*1000/'produksjonsdata-per dag'!$N30</f>
        <v>344.16291747785056</v>
      </c>
      <c r="I30" s="32">
        <f>'produksjonsdata-Sm3'!I30*1000/'produksjonsdata-per dag'!$N30</f>
        <v>334.86666666666667</v>
      </c>
      <c r="J30" s="32">
        <f>'produksjonsdata-Sm3'!J30/N30</f>
        <v>0.65076666666666649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3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1.7589680645161292</v>
      </c>
      <c r="E31" s="32">
        <f>'produksjonsdata-Sm3'!E31*6.29/'produksjonsdata-per dag'!$N31</f>
        <v>2.718903225806452E-2</v>
      </c>
      <c r="F31" s="32">
        <f>'produksjonsdata-Sm3'!F31*6.29/'produksjonsdata-per dag'!$N31</f>
        <v>0.29623870967741939</v>
      </c>
      <c r="G31" s="32">
        <f>'produksjonsdata-Sm3'!G31*6.29/'produksjonsdata-per dag'!$N31</f>
        <v>2.0823958064516135</v>
      </c>
      <c r="H31" s="32">
        <f>'produksjonsdata-Sm3'!H31*1000/'produksjonsdata-per dag'!$N31</f>
        <v>343.2086145342243</v>
      </c>
      <c r="I31" s="32">
        <f>'produksjonsdata-Sm3'!I31*1000/'produksjonsdata-per dag'!$N31</f>
        <v>345.45161290322579</v>
      </c>
      <c r="J31" s="32">
        <f>'produksjonsdata-Sm3'!J31/N31</f>
        <v>0.67651612903225811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3">
      <c r="A32" s="3"/>
      <c r="B32" s="33">
        <v>43831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purl.org/dc/elements/1.1/"/>
    <ds:schemaRef ds:uri="c74d52cd-2ee0-4c46-a9b5-7f4054c7c5b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2020-01-15T07:20:41Z</cp:lastPrinted>
  <dcterms:created xsi:type="dcterms:W3CDTF">2009-02-17T11:13:04Z</dcterms:created>
  <dcterms:modified xsi:type="dcterms:W3CDTF">2020-01-16T08:03:07Z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