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h\Desktop\pressemelding\"/>
    </mc:Choice>
  </mc:AlternateContent>
  <xr:revisionPtr revIDLastSave="0" documentId="8_{3562840E-D4B5-41B7-B5B2-47AB3E01DA22}" xr6:coauthVersionLast="36" xr6:coauthVersionMax="36" xr10:uidLastSave="{00000000-0000-0000-0000-000000000000}"/>
  <bookViews>
    <workbookView xWindow="0" yWindow="0" windowWidth="17592" windowHeight="8688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<sst xmlns="http://schemas.openxmlformats.org/spreadsheetml/2006/main" count="198" uniqueCount="58">
  <si>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</si>
  <si>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</si>
  <si>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</si>
  <si>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</si>
  <si>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</si>
  <si>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</si>
  <si>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</si>
  <si>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</si>
  <si>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</si>
  <si>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</si>
  <si>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</si>
  <si>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</si>
  <si>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</si>
  <si>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</si>
  <si>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</si>
  <si>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</si>
  <si>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</si>
  <si>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</si>
  <si>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</si>
  <si>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</si>
  <si>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</si>
  <si>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</si>
  <si>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</si>
  <si>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</si>
  <si>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</si>
  <si>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</si>
  <si>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</si>
  <si>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</si>
  <si>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</si>
  <si>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</si>
  <si>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</si>
  <si>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</si>
  <si>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</si>
  <si>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</si>
  <si>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</si>
  <si>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</si>
  <si>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</si>
  <si>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</si>
  <si>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</si>
  <si>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</si>
  <si>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</si>
  <si>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</si>
  <si>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</si>
  <si>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</si>
  <si>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</si>
  <si>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</si>
  <si>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</si>
  <si>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</si>
  <si>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</si>
  <si>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ø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</si>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</sst>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1.2598261290322579</c:v>
                </c:pt>
                <c:pt idx="5">
                  <c:v>1.0560909999999999</c:v>
                </c:pt>
                <c:pt idx="6">
                  <c:v>1.4473087096774195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1.2598261290322579</c:v>
                </c:pt>
                <c:pt idx="5">
                  <c:v>1.0560909999999999</c:v>
                </c:pt>
                <c:pt idx="6">
                  <c:v>1.4473087096774195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1.2598261290322579</c:v>
                </c:pt>
                <c:pt idx="5">
                  <c:v>1.0560909999999999</c:v>
                </c:pt>
                <c:pt idx="6">
                  <c:v>1.4473087096774195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2.4957096774193548E-2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1.2598261290322579</c:v>
                </c:pt>
                <c:pt idx="5">
                  <c:v>1.0560909999999999</c:v>
                </c:pt>
                <c:pt idx="6">
                  <c:v>1.4473087096774195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2.4957096774193548E-2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361.46428571428572</c:v>
                </c:pt>
                <c:pt idx="2">
                  <c:v>351.51612903225805</c:v>
                </c:pt>
                <c:pt idx="3">
                  <c:v>336.53333333333336</c:v>
                </c:pt>
                <c:pt idx="4">
                  <c:v>314.32258064516128</c:v>
                </c:pt>
                <c:pt idx="5">
                  <c:v>311.2</c:v>
                </c:pt>
                <c:pt idx="6">
                  <c:v>307.38709677419354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361.46428571428572</c:v>
                </c:pt>
                <c:pt idx="2">
                  <c:v>351.51612903225805</c:v>
                </c:pt>
                <c:pt idx="3">
                  <c:v>336.53333333333336</c:v>
                </c:pt>
                <c:pt idx="4">
                  <c:v>314.32258064516128</c:v>
                </c:pt>
                <c:pt idx="5">
                  <c:v>311.2</c:v>
                </c:pt>
                <c:pt idx="6">
                  <c:v>307.38709677419354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0.63900000000000012</c:v>
                </c:pt>
                <c:pt idx="2">
                  <c:v>0.63061290322580643</c:v>
                </c:pt>
                <c:pt idx="3">
                  <c:v>0.60980000000000001</c:v>
                </c:pt>
                <c:pt idx="4">
                  <c:v>0.56687096774193546</c:v>
                </c:pt>
                <c:pt idx="5">
                  <c:v>0.53320000000000001</c:v>
                </c:pt>
                <c:pt idx="6">
                  <c:v>0.59335483870967731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0.6859354838709677</c:v>
                </c:pt>
                <c:pt idx="1">
                  <c:v>0.66803571428571418</c:v>
                </c:pt>
                <c:pt idx="2">
                  <c:v>0.65196774193548379</c:v>
                </c:pt>
                <c:pt idx="3">
                  <c:v>0.63230000000000008</c:v>
                </c:pt>
                <c:pt idx="4">
                  <c:v>0.5693548387096774</c:v>
                </c:pt>
                <c:pt idx="5">
                  <c:v>0.60073333333333323</c:v>
                </c:pt>
                <c:pt idx="6">
                  <c:v>0.64512903225806462</c:v>
                </c:pt>
                <c:pt idx="7">
                  <c:v>0.62570967741935479</c:v>
                </c:pt>
                <c:pt idx="8">
                  <c:v>0.55659999999999998</c:v>
                </c:pt>
                <c:pt idx="9">
                  <c:v>0.6361290322580645</c:v>
                </c:pt>
                <c:pt idx="10">
                  <c:v>0.63813333333333333</c:v>
                </c:pt>
                <c:pt idx="11">
                  <c:v>0.64064516129032256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0.55866</cdr:x>
      <cdr:y>0.45117</cdr:y>
    </cdr:from>
    <cdr:to>
      <cdr:x>0.59707</cdr:x>
      <cdr:y>0.64346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774943" y="3096057"/>
          <a:ext cx="1150221" cy="355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0.55898</cdr:x>
      <cdr:y>0.35053</cdr:y>
    </cdr:from>
    <cdr:to>
      <cdr:x>0.59958</cdr:x>
      <cdr:y>0.521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852675" y="2419089"/>
          <a:ext cx="1019862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0.56668</cdr:x>
      <cdr:y>0.32843</cdr:y>
    </cdr:from>
    <cdr:to>
      <cdr:x>0.61067</cdr:x>
      <cdr:y>0.52174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871296" y="2339492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0.56152</cdr:x>
      <cdr:y>0.34148</cdr:y>
    </cdr:from>
    <cdr:to>
      <cdr:x>0.60212</cdr:x>
      <cdr:y>0.54354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781684" y="2459443"/>
          <a:ext cx="120885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0.54028</cdr:x>
      <cdr:y>0.37384</cdr:y>
    </cdr:from>
    <cdr:to>
      <cdr:x>0.59317</cdr:x>
      <cdr:y>0.61505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539331" y="2708439"/>
          <a:ext cx="1441008" cy="490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0.53849</cdr:x>
      <cdr:y>0.3982</cdr:y>
    </cdr:from>
    <cdr:to>
      <cdr:x>0.5837</cdr:x>
      <cdr:y>0.67047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394308" y="2982389"/>
          <a:ext cx="1626563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0.54857</cdr:x>
      <cdr:y>0.45283</cdr:y>
    </cdr:from>
    <cdr:to>
      <cdr:x>0.59109</cdr:x>
      <cdr:y>0.61184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794031" y="3027994"/>
          <a:ext cx="963266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workbookViewId="0">
      <selection activeCell="B11" sqref="B11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7.9889999999999999</v>
      </c>
      <c r="E8" s="24">
        <v>0.14000000000000001</v>
      </c>
      <c r="F8" s="24">
        <v>1.8440000000000001</v>
      </c>
      <c r="G8" s="4">
        <f>SUM(D8:F8)</f>
        <v>9.972999999999999</v>
      </c>
      <c r="H8" s="28">
        <v>11.121330913343277</v>
      </c>
      <c r="I8" s="24">
        <v>11.291</v>
      </c>
      <c r="J8" s="4">
        <f>SUM(G8+I8)</f>
        <v>21.263999999999999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6.9640000000000004</v>
      </c>
      <c r="E9" s="24">
        <v>0.14199999999999999</v>
      </c>
      <c r="F9" s="24">
        <v>1.5629999999999999</v>
      </c>
      <c r="G9" s="4">
        <f t="shared" ref="G9:G32" si="0">SUM(D9:F9)</f>
        <v>8.6690000000000005</v>
      </c>
      <c r="H9" s="28">
        <v>9.9639258981578003</v>
      </c>
      <c r="I9" s="24">
        <v>10.036</v>
      </c>
      <c r="J9" s="4">
        <f t="shared" ref="J9:J31" si="1">SUM(G9+I9)</f>
        <v>18.704999999999998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7.4870000000000001</v>
      </c>
      <c r="E10" s="24">
        <v>0.14299999999999999</v>
      </c>
      <c r="F10" s="24">
        <v>1.74</v>
      </c>
      <c r="G10" s="4">
        <f t="shared" si="0"/>
        <v>9.3699999999999992</v>
      </c>
      <c r="H10" s="28">
        <v>11.004519064825036</v>
      </c>
      <c r="I10" s="24">
        <v>10.840999999999999</v>
      </c>
      <c r="J10" s="4">
        <f t="shared" si="1"/>
        <v>20.210999999999999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7.2119999999999997</v>
      </c>
      <c r="E11" s="20">
        <v>0.14699999999999999</v>
      </c>
      <c r="F11" s="20">
        <v>1.5489999999999999</v>
      </c>
      <c r="G11" s="4">
        <f t="shared" si="0"/>
        <v>8.9079999999999995</v>
      </c>
      <c r="H11" s="28">
        <v>9.9964525713713872</v>
      </c>
      <c r="I11" s="20">
        <v>10.061</v>
      </c>
      <c r="J11" s="4">
        <f t="shared" si="1"/>
        <v>18.969000000000001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9.4819999999999993</v>
      </c>
      <c r="J12" s="4">
        <f t="shared" si="1"/>
        <v>17.649999999999999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9.2110000000000003</v>
      </c>
      <c r="J13" s="4">
        <f t="shared" si="1"/>
        <v>18.021999999999998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7.5270000000000001</v>
      </c>
      <c r="E14" s="24">
        <v>0.15</v>
      </c>
      <c r="F14" s="24">
        <v>1.7569999999999999</v>
      </c>
      <c r="G14" s="4">
        <f t="shared" si="0"/>
        <v>9.4340000000000011</v>
      </c>
      <c r="H14" s="28">
        <v>10.19580437360163</v>
      </c>
      <c r="I14" s="24">
        <v>10.565</v>
      </c>
      <c r="J14" s="4">
        <f t="shared" si="1"/>
        <v>19.999000000000002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10.178000000000001</v>
      </c>
      <c r="J15" s="4">
        <f t="shared" si="1"/>
        <v>19.396999999999998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9.02</v>
      </c>
      <c r="J16" s="4">
        <f t="shared" si="1"/>
        <v>16.698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7.3070000000000004</v>
      </c>
      <c r="E17" s="20">
        <v>0.14499999999999999</v>
      </c>
      <c r="F17" s="20">
        <v>1.706</v>
      </c>
      <c r="G17" s="4">
        <f t="shared" si="0"/>
        <v>9.1579999999999995</v>
      </c>
      <c r="H17" s="28">
        <v>10.7977351883087</v>
      </c>
      <c r="I17" s="20">
        <v>10.561999999999999</v>
      </c>
      <c r="J17" s="4">
        <f t="shared" si="1"/>
        <v>19.72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7.1289999999999996</v>
      </c>
      <c r="E18" s="24">
        <v>0.13800000000000001</v>
      </c>
      <c r="F18" s="24">
        <v>1.6719999999999999</v>
      </c>
      <c r="G18" s="4">
        <f t="shared" si="0"/>
        <v>8.9390000000000001</v>
      </c>
      <c r="H18" s="28">
        <v>10.937090839535363</v>
      </c>
      <c r="I18" s="24">
        <v>10.205</v>
      </c>
      <c r="J18" s="4">
        <f t="shared" si="1"/>
        <v>19.143999999999998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7.41</v>
      </c>
      <c r="E19" s="24">
        <v>0.13600000000000001</v>
      </c>
      <c r="F19" s="24">
        <v>1.5640000000000001</v>
      </c>
      <c r="G19" s="4">
        <f t="shared" si="0"/>
        <v>9.11</v>
      </c>
      <c r="H19" s="28">
        <v>11.235424188613706</v>
      </c>
      <c r="I19" s="24">
        <v>10.75</v>
      </c>
      <c r="J19" s="4">
        <f t="shared" si="1"/>
        <v>19.86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11.15</v>
      </c>
      <c r="J20" s="4">
        <f t="shared" si="1"/>
        <v>20.119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6.1790000000000003</v>
      </c>
      <c r="E21" s="24">
        <v>0.13700000000000001</v>
      </c>
      <c r="F21" s="24">
        <v>1.4550000000000001</v>
      </c>
      <c r="G21" s="4">
        <f t="shared" si="0"/>
        <v>7.7710000000000008</v>
      </c>
      <c r="H21" s="28">
        <v>9.9437302619407255</v>
      </c>
      <c r="I21" s="24">
        <v>10.121</v>
      </c>
      <c r="J21" s="4">
        <f t="shared" si="1"/>
        <v>17.892000000000003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1.657</v>
      </c>
      <c r="G22" s="26">
        <f t="shared" si="0"/>
        <v>8.652000000000001</v>
      </c>
      <c r="H22" s="28">
        <v>10.867776214947016</v>
      </c>
      <c r="I22" s="20">
        <v>10.897</v>
      </c>
      <c r="J22" s="4">
        <f t="shared" si="1"/>
        <v>19.548999999999999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4">
        <v>6.5270000000000001</v>
      </c>
      <c r="E23" s="24">
        <v>0.14399999999999999</v>
      </c>
      <c r="F23" s="24">
        <v>1.5269999999999999</v>
      </c>
      <c r="G23" s="4">
        <f t="shared" si="0"/>
        <v>8.1980000000000004</v>
      </c>
      <c r="H23" s="28">
        <v>9.9986257094645357</v>
      </c>
      <c r="I23" s="24">
        <v>10.096</v>
      </c>
      <c r="J23" s="4">
        <f t="shared" si="1"/>
        <v>18.294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4">
        <v>6.2089999999999996</v>
      </c>
      <c r="E24" s="24">
        <v>0.154</v>
      </c>
      <c r="F24" s="24">
        <v>1.466</v>
      </c>
      <c r="G24" s="26">
        <f t="shared" si="0"/>
        <v>7.8289999999999997</v>
      </c>
      <c r="H24" s="28">
        <v>10.09234638565824</v>
      </c>
      <c r="I24" s="24">
        <v>9.7439999999999998</v>
      </c>
      <c r="J24" s="4">
        <f t="shared" si="1"/>
        <v>17.573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>
        <v>5.0369999999999999</v>
      </c>
      <c r="E25" s="24">
        <v>0.14799999999999999</v>
      </c>
      <c r="F25" s="24">
        <v>1.4750000000000001</v>
      </c>
      <c r="G25" s="4">
        <f t="shared" si="0"/>
        <v>6.66</v>
      </c>
      <c r="H25" s="28">
        <v>9.8672034009612073</v>
      </c>
      <c r="I25" s="24">
        <v>9.3360000000000003</v>
      </c>
      <c r="J25" s="4">
        <f t="shared" si="1"/>
        <v>15.996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9">
        <v>7.133</v>
      </c>
      <c r="E26" s="29">
        <v>0.123</v>
      </c>
      <c r="F26" s="29">
        <v>1.609</v>
      </c>
      <c r="G26" s="26">
        <f t="shared" si="0"/>
        <v>8.8650000000000002</v>
      </c>
      <c r="H26" s="28">
        <v>10.158226859708654</v>
      </c>
      <c r="I26" s="29">
        <v>9.5289999999999999</v>
      </c>
      <c r="J26" s="4">
        <f t="shared" si="1"/>
        <v>18.393999999999998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0"/>
      <c r="E27" s="20"/>
      <c r="F27" s="20"/>
      <c r="G27" s="25">
        <f t="shared" si="0"/>
        <v>0</v>
      </c>
      <c r="H27" s="28">
        <v>9.1992703093322934</v>
      </c>
      <c r="I27" s="20"/>
      <c r="J27" s="4">
        <f t="shared" si="1"/>
        <v>0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50</v>
      </c>
    </row>
    <row r="41" spans="1:10" x14ac:dyDescent="0.3">
      <c r="A41" t="s">
        <v>51</v>
      </c>
    </row>
    <row r="42" spans="1:10" x14ac:dyDescent="0.3">
      <c r="A42" t="s">
        <v>52</v>
      </c>
    </row>
    <row r="43" spans="1:10" x14ac:dyDescent="0.3">
      <c r="A43" t="s">
        <v>53</v>
      </c>
    </row>
    <row r="44" spans="1:10" x14ac:dyDescent="0.3">
      <c r="A44" t="s">
        <v>54</v>
      </c>
    </row>
    <row r="45" spans="1:10" x14ac:dyDescent="0.3">
      <c r="A45" t="s">
        <v>55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56</v>
      </c>
    </row>
    <row r="54" spans="1:4" x14ac:dyDescent="0.3">
      <c r="A54" t="s">
        <v>57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workbookViewId="0">
      <selection activeCell="C31" sqref="C31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 t="s">
        <v>49</v>
      </c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1.6209938709677421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2.0235538709677416</v>
      </c>
      <c r="H8" s="32">
        <f>'produksjonsdata-Sm3'!H8*1000/'produksjonsdata-per dag'!$N8</f>
        <v>358.75261010784766</v>
      </c>
      <c r="I8" s="32">
        <f>'produksjonsdata-Sm3'!I8*1000/'produksjonsdata-per dag'!$N8</f>
        <v>364.22580645161293</v>
      </c>
      <c r="J8" s="32">
        <f>'produksjonsdata-Sm3'!J8/N8</f>
        <v>0.6859354838709677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1.5644128571428573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1.9474289285714286</v>
      </c>
      <c r="H9" s="32">
        <f>'produksjonsdata-Sm3'!H9*1000/'produksjonsdata-per dag'!$N9</f>
        <v>355.8544963627786</v>
      </c>
      <c r="I9" s="32">
        <f>'produksjonsdata-Sm3'!I9*1000/'produksjonsdata-per dag'!$N9</f>
        <v>358.42857142857144</v>
      </c>
      <c r="J9" s="32">
        <f>'produksjonsdata-Sm3'!J9/N9</f>
        <v>0.66803571428571418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1.5191364516129031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1.9012032258064513</v>
      </c>
      <c r="H10" s="32">
        <f>'produksjonsdata-Sm3'!H10*1000/'produksjonsdata-per dag'!$N10</f>
        <v>354.98448596209789</v>
      </c>
      <c r="I10" s="32">
        <f>'produksjonsdata-Sm3'!I10*1000/'produksjonsdata-per dag'!$N10</f>
        <v>349.70967741935482</v>
      </c>
      <c r="J10" s="32">
        <f>'produksjonsdata-Sm3'!J10/N10</f>
        <v>0.65196774193548379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1.5121159999999998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1.8677106666666665</v>
      </c>
      <c r="H11" s="32">
        <f>'produksjonsdata-Sm3'!H11*1000/'produksjonsdata-per dag'!$N11</f>
        <v>333.21508571237956</v>
      </c>
      <c r="I11" s="32">
        <f>'produksjonsdata-Sm3'!I11*1000/'produksjonsdata-per dag'!$N11</f>
        <v>335.36666666666667</v>
      </c>
      <c r="J11" s="32">
        <f>'produksjonsdata-Sm3'!J11/N11</f>
        <v>0.63230000000000008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305.87096774193549</v>
      </c>
      <c r="J12" s="32">
        <f>'produksjonsdata-Sm3'!J12/N12</f>
        <v>0.5693548387096774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307.03333333333336</v>
      </c>
      <c r="J13" s="32">
        <f>'produksjonsdata-Sm3'!J13/N13</f>
        <v>0.60073333333333323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1.5272525806451613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1.9141890322580648</v>
      </c>
      <c r="H14" s="32">
        <f>'produksjonsdata-Sm3'!H14*1000/'produksjonsdata-per dag'!$N14</f>
        <v>328.89691527747192</v>
      </c>
      <c r="I14" s="32">
        <f>'produksjonsdata-Sm3'!I14*1000/'produksjonsdata-per dag'!$N14</f>
        <v>340.80645161290323</v>
      </c>
      <c r="J14" s="32">
        <f>'produksjonsdata-Sm3'!J14/N14</f>
        <v>0.64512903225806462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328.32258064516128</v>
      </c>
      <c r="J15" s="32">
        <f>'produksjonsdata-Sm3'!J15/N15</f>
        <v>0.62570967741935479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300.66666666666669</v>
      </c>
      <c r="J16" s="32">
        <f>'produksjonsdata-Sm3'!J16/N16</f>
        <v>0.55659999999999998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1.4826138709677419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1.8581877419354837</v>
      </c>
      <c r="H17" s="32">
        <f>'produksjonsdata-Sm3'!H17*1000/'produksjonsdata-per dag'!$N17</f>
        <v>348.3140383325387</v>
      </c>
      <c r="I17" s="32">
        <f>'produksjonsdata-Sm3'!I17*1000/'produksjonsdata-per dag'!$N17</f>
        <v>340.70967741935482</v>
      </c>
      <c r="J17" s="32">
        <f>'produksjonsdata-Sm3'!J17/N17</f>
        <v>0.6361290322580645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1.4947136666666665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1.8742103333333333</v>
      </c>
      <c r="H18" s="32">
        <f>'produksjonsdata-Sm3'!H18*1000/'produksjonsdata-per dag'!$N18</f>
        <v>364.56969465117879</v>
      </c>
      <c r="I18" s="32">
        <f>'produksjonsdata-Sm3'!I18*1000/'produksjonsdata-per dag'!$N18</f>
        <v>340.16666666666669</v>
      </c>
      <c r="J18" s="32">
        <f>'produksjonsdata-Sm3'!J18/N18</f>
        <v>0.63813333333333333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1.5035129032258063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1.8484483870967741</v>
      </c>
      <c r="H19" s="32">
        <f>'produksjonsdata-Sm3'!H19*1000/'produksjonsdata-per dag'!$N19</f>
        <v>362.43303834237764</v>
      </c>
      <c r="I19" s="32">
        <f>'produksjonsdata-Sm3'!I19*1000/'produksjonsdata-per dag'!$N19</f>
        <v>346.77419354838707</v>
      </c>
      <c r="J19" s="32">
        <f>'produksjonsdata-Sm3'!J19/N19</f>
        <v>0.64064516129032256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359.67741935483872</v>
      </c>
      <c r="J20" s="32">
        <f>'produksjonsdata-Sm3'!J20/N20</f>
        <v>0.64900000000000002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1.3880682142857144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0.32685535714285718</v>
      </c>
      <c r="G21" s="32">
        <f>'produksjonsdata-Sm3'!G21*6.29/'produksjonsdata-per dag'!$N21</f>
        <v>1.7456996428571432</v>
      </c>
      <c r="H21" s="32">
        <f>'produksjonsdata-Sm3'!H21*1000/'produksjonsdata-per dag'!$N21</f>
        <v>355.1332236407402</v>
      </c>
      <c r="I21" s="32">
        <f>'produksjonsdata-Sm3'!I21*1000/'produksjonsdata-per dag'!$N21</f>
        <v>361.46428571428572</v>
      </c>
      <c r="J21" s="32">
        <f>'produksjonsdata-Sm3'!J21/N21</f>
        <v>0.63900000000000012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0.33621064516129034</v>
      </c>
      <c r="G22" s="32">
        <f>'produksjonsdata-Sm3'!G22*6.29/'produksjonsdata-per dag'!$N22</f>
        <v>1.7555187096774194</v>
      </c>
      <c r="H22" s="32">
        <f>'produksjonsdata-Sm3'!H22*1000/'produksjonsdata-per dag'!$N22</f>
        <v>350.5734262886134</v>
      </c>
      <c r="I22" s="32">
        <f>'produksjonsdata-Sm3'!I22*1000/'produksjonsdata-per dag'!$N22</f>
        <v>351.51612903225805</v>
      </c>
      <c r="J22" s="32">
        <f>'produksjonsdata-Sm3'!J22/N22</f>
        <v>0.63061290322580643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1.3684943333333335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1.7188473333333334</v>
      </c>
      <c r="H23" s="32">
        <f>'produksjonsdata-Sm3'!H23*1000/'produksjonsdata-per dag'!$N23</f>
        <v>333.28752364881785</v>
      </c>
      <c r="I23" s="32">
        <f>'produksjonsdata-Sm3'!I23*1000/'produksjonsdata-per dag'!$N23</f>
        <v>336.53333333333336</v>
      </c>
      <c r="J23" s="32">
        <f>'produksjonsdata-Sm3'!J23/N23</f>
        <v>0.60980000000000001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1.2598261290322579</v>
      </c>
      <c r="E24" s="32">
        <f>'produksjonsdata-Sm3'!E24*6.29/'produksjonsdata-per dag'!$N24</f>
        <v>3.1247096774193548E-2</v>
      </c>
      <c r="F24" s="32">
        <f>'produksjonsdata-Sm3'!F24*6.29/'produksjonsdata-per dag'!$N24</f>
        <v>0.29745612903225804</v>
      </c>
      <c r="G24" s="32">
        <f>'produksjonsdata-Sm3'!G24*6.29/'produksjonsdata-per dag'!$N24</f>
        <v>1.5885293548387098</v>
      </c>
      <c r="H24" s="32">
        <f>'produksjonsdata-Sm3'!H24*1000/'produksjonsdata-per dag'!$N24</f>
        <v>325.55956082768517</v>
      </c>
      <c r="I24" s="32">
        <f>'produksjonsdata-Sm3'!I24*1000/'produksjonsdata-per dag'!$N24</f>
        <v>314.32258064516128</v>
      </c>
      <c r="J24" s="32">
        <f>'produksjonsdata-Sm3'!J24/N24</f>
        <v>0.56687096774193546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1.0560909999999999</v>
      </c>
      <c r="E25" s="32">
        <f>'produksjonsdata-Sm3'!E25*6.29/'produksjonsdata-per dag'!$N25</f>
        <v>3.1030666666666665E-2</v>
      </c>
      <c r="F25" s="32">
        <f>'produksjonsdata-Sm3'!F25*6.29/'produksjonsdata-per dag'!$N25</f>
        <v>0.30925833333333336</v>
      </c>
      <c r="G25" s="32">
        <f>'produksjonsdata-Sm3'!G25*6.29/'produksjonsdata-per dag'!$N25</f>
        <v>1.3963800000000002</v>
      </c>
      <c r="H25" s="32">
        <f>'produksjonsdata-Sm3'!H25*1000/'produksjonsdata-per dag'!$N25</f>
        <v>328.90678003204022</v>
      </c>
      <c r="I25" s="32">
        <f>'produksjonsdata-Sm3'!I25*1000/'produksjonsdata-per dag'!$N25</f>
        <v>311.2</v>
      </c>
      <c r="J25" s="32">
        <f>'produksjonsdata-Sm3'!J25/N25</f>
        <v>0.53320000000000001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1.4473087096774195</v>
      </c>
      <c r="E26" s="32">
        <f>'produksjonsdata-Sm3'!E26*6.29/'produksjonsdata-per dag'!$N26</f>
        <v>2.4957096774193548E-2</v>
      </c>
      <c r="F26" s="32">
        <f>'produksjonsdata-Sm3'!F26*6.29/'produksjonsdata-per dag'!$N26</f>
        <v>0.3264712903225806</v>
      </c>
      <c r="G26" s="32">
        <f>'produksjonsdata-Sm3'!G26*6.29/'produksjonsdata-per dag'!$N26</f>
        <v>1.7987370967741938</v>
      </c>
      <c r="H26" s="32">
        <f>'produksjonsdata-Sm3'!H26*1000/'produksjonsdata-per dag'!$N26</f>
        <v>327.68473740995654</v>
      </c>
      <c r="I26" s="32">
        <f>'produksjonsdata-Sm3'!I26*1000/'produksjonsdata-per dag'!$N26</f>
        <v>307.38709677419354</v>
      </c>
      <c r="J26" s="32">
        <f>'produksjonsdata-Sm3'!J26/N26</f>
        <v>0.59335483870967731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296.75065513975136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50</v>
      </c>
    </row>
    <row r="41" spans="1:10" x14ac:dyDescent="0.3">
      <c r="A41" t="s">
        <v>51</v>
      </c>
    </row>
    <row r="42" spans="1:10" x14ac:dyDescent="0.3">
      <c r="A42" t="s">
        <v>52</v>
      </c>
    </row>
    <row r="43" spans="1:10" x14ac:dyDescent="0.3">
      <c r="A43" t="s">
        <v>53</v>
      </c>
    </row>
    <row r="44" spans="1:10" x14ac:dyDescent="0.3">
      <c r="A44" t="s">
        <v>54</v>
      </c>
    </row>
    <row r="45" spans="1:10" x14ac:dyDescent="0.3">
      <c r="A45" t="s">
        <v>55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56</v>
      </c>
    </row>
    <row r="54" spans="1:4" x14ac:dyDescent="0.3">
      <c r="A54" t="s">
        <v>57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74d52cd-2ee0-4c46-a9b5-7f4054c7c5be"/>
    <ds:schemaRef ds:uri="http://schemas.openxmlformats.org/package/2006/metadata/core-properti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2019-08-09T11:51:45Z</cp:lastPrinted>
  <dcterms:created xsi:type="dcterms:W3CDTF">2009-02-17T11:13:04Z</dcterms:created>
  <dcterms:modified xsi:type="dcterms:W3CDTF">2019-08-12T11:45:39Z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