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GrafOD\OD-2019\Prod-tall\"/>
    </mc:Choice>
  </mc:AlternateContent>
  <xr:revisionPtr revIDLastSave="0" documentId="8_{6254FF26-3B3E-4D08-B899-E2505EF9A0A8}" xr6:coauthVersionLast="41" xr6:coauthVersionMax="41" xr10:uidLastSave="{00000000-0000-0000-0000-000000000000}"/>
  <bookViews>
    <workbookView xWindow="-120" yWindow="-120" windowWidth="29040" windowHeight="17640" tabRatio="894" activeTab="6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<sst xmlns="http://schemas.openxmlformats.org/spreadsheetml/2006/main" count="197" uniqueCount="57">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</sst>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FF5050"/>
      <color rgb="FF38A80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6718217915068308E-2"/>
          <c:y val="0.13711686675095661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1.3028686666666667</c:v>
                </c:pt>
                <c:pt idx="9">
                  <c:v>1.5185277419354839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  <c:pt idx="12">
                  <c:v>1.4604974193548388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309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2019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8.8536777730369914E-2"/>
          <c:y val="0.14772383362793937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1.3028686666666667</c:v>
                </c:pt>
                <c:pt idx="9">
                  <c:v>1.5185277419354839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1.4667874193548391</c:v>
                </c:pt>
                <c:pt idx="1">
                  <c:v>1.439960714285714</c:v>
                </c:pt>
                <c:pt idx="2">
                  <c:v>1.4178877419354838</c:v>
                </c:pt>
                <c:pt idx="3">
                  <c:v>1.3886441403659417</c:v>
                </c:pt>
                <c:pt idx="4">
                  <c:v>1.3220546252008216</c:v>
                </c:pt>
                <c:pt idx="5">
                  <c:v>1.1882773947866752</c:v>
                </c:pt>
                <c:pt idx="6">
                  <c:v>1.417383719728613</c:v>
                </c:pt>
                <c:pt idx="7">
                  <c:v>1.4085284405902891</c:v>
                </c:pt>
                <c:pt idx="8">
                  <c:v>1.4211662412546278</c:v>
                </c:pt>
                <c:pt idx="9">
                  <c:v>1.45362494505812</c:v>
                </c:pt>
                <c:pt idx="10">
                  <c:v>1.5109985347754653</c:v>
                </c:pt>
                <c:pt idx="11">
                  <c:v>1.5612475460241684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1.6209938709677421</c:v>
                </c:pt>
                <c:pt idx="1">
                  <c:v>1.5644128571428573</c:v>
                </c:pt>
                <c:pt idx="2">
                  <c:v>1.5191364516129031</c:v>
                </c:pt>
                <c:pt idx="3">
                  <c:v>1.5121159999999998</c:v>
                </c:pt>
                <c:pt idx="4">
                  <c:v>1.3190738709677421</c:v>
                </c:pt>
                <c:pt idx="5">
                  <c:v>1.4873753333333333</c:v>
                </c:pt>
                <c:pt idx="6">
                  <c:v>1.5272525806451613</c:v>
                </c:pt>
                <c:pt idx="7">
                  <c:v>1.5049332258064516</c:v>
                </c:pt>
                <c:pt idx="8">
                  <c:v>1.3060136666666666</c:v>
                </c:pt>
                <c:pt idx="9">
                  <c:v>1.4826138709677419</c:v>
                </c:pt>
                <c:pt idx="10">
                  <c:v>1.4947136666666665</c:v>
                </c:pt>
                <c:pt idx="11">
                  <c:v>1.5035129032258063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20790615291303224"/>
          <c:y val="0.92192760981305255"/>
          <c:w val="0.58418758672855298"/>
          <c:h val="4.8466654333719758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2019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453264217306117E-2"/>
          <c:y val="0.11596989672793344"/>
          <c:w val="0.87183981978064462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1.3028686666666667</c:v>
                </c:pt>
                <c:pt idx="9">
                  <c:v>1.5185277419354839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2.6783225806451615E-2</c:v>
                </c:pt>
                <c:pt idx="7">
                  <c:v>2.9015161290322576E-2</c:v>
                </c:pt>
                <c:pt idx="8">
                  <c:v>1.7612000000000003E-2</c:v>
                </c:pt>
                <c:pt idx="9">
                  <c:v>2.9826774193548386E-2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0.26702064516129032</c:v>
                </c:pt>
                <c:pt idx="8">
                  <c:v>0.24258433333333335</c:v>
                </c:pt>
                <c:pt idx="9">
                  <c:v>0.27919483870967743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2019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20323450245344"/>
          <c:y val="0.12234090102132461"/>
          <c:w val="0.87456037084039651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1.4604974193548388</c:v>
                </c:pt>
                <c:pt idx="1">
                  <c:v>1.3885175000000001</c:v>
                </c:pt>
                <c:pt idx="2">
                  <c:v>1.3896841935483872</c:v>
                </c:pt>
                <c:pt idx="3">
                  <c:v>1.3687039999999999</c:v>
                </c:pt>
                <c:pt idx="4">
                  <c:v>1.2598261290322579</c:v>
                </c:pt>
                <c:pt idx="5">
                  <c:v>1.0579780000000001</c:v>
                </c:pt>
                <c:pt idx="6">
                  <c:v>1.3618864516129032</c:v>
                </c:pt>
                <c:pt idx="7">
                  <c:v>1.3633067741935483</c:v>
                </c:pt>
                <c:pt idx="8">
                  <c:v>1.3028686666666667</c:v>
                </c:pt>
                <c:pt idx="9">
                  <c:v>1.5185277419354839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solidFill>
              <a:srgbClr val="FF00FF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2.658032258064516E-2</c:v>
                </c:pt>
                <c:pt idx="1">
                  <c:v>3.0776071428571434E-2</c:v>
                </c:pt>
                <c:pt idx="2">
                  <c:v>2.9623870967741932E-2</c:v>
                </c:pt>
                <c:pt idx="3">
                  <c:v>3.0191999999999997E-2</c:v>
                </c:pt>
                <c:pt idx="4">
                  <c:v>3.1247096774193548E-2</c:v>
                </c:pt>
                <c:pt idx="5">
                  <c:v>3.1030666666666665E-2</c:v>
                </c:pt>
                <c:pt idx="6">
                  <c:v>2.6783225806451615E-2</c:v>
                </c:pt>
                <c:pt idx="7">
                  <c:v>2.9015161290322576E-2</c:v>
                </c:pt>
                <c:pt idx="8">
                  <c:v>1.7612000000000003E-2</c:v>
                </c:pt>
                <c:pt idx="9">
                  <c:v>2.9826774193548386E-2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solidFill>
              <a:srgbClr val="FFFF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0.33276129032258062</c:v>
                </c:pt>
                <c:pt idx="1">
                  <c:v>0.32685535714285718</c:v>
                </c:pt>
                <c:pt idx="2">
                  <c:v>0.33621064516129034</c:v>
                </c:pt>
                <c:pt idx="3">
                  <c:v>0.32016099999999997</c:v>
                </c:pt>
                <c:pt idx="4">
                  <c:v>0.29745612903225804</c:v>
                </c:pt>
                <c:pt idx="5">
                  <c:v>0.30925833333333336</c:v>
                </c:pt>
                <c:pt idx="6">
                  <c:v>0.3264712903225806</c:v>
                </c:pt>
                <c:pt idx="7">
                  <c:v>0.26702064516129032</c:v>
                </c:pt>
                <c:pt idx="8">
                  <c:v>0.24258433333333335</c:v>
                </c:pt>
                <c:pt idx="9">
                  <c:v>0.27919483870967743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1.8470820166412327</c:v>
                </c:pt>
                <c:pt idx="1">
                  <c:v>1.8097277557732294</c:v>
                </c:pt>
                <c:pt idx="2">
                  <c:v>1.7907251799361168</c:v>
                </c:pt>
                <c:pt idx="3">
                  <c:v>1.7521420493701141</c:v>
                </c:pt>
                <c:pt idx="4">
                  <c:v>1.6711658883546985</c:v>
                </c:pt>
                <c:pt idx="5">
                  <c:v>1.5400286239286975</c:v>
                </c:pt>
                <c:pt idx="6">
                  <c:v>1.7591735649906874</c:v>
                </c:pt>
                <c:pt idx="7">
                  <c:v>1.7520503032185841</c:v>
                </c:pt>
                <c:pt idx="8">
                  <c:v>1.7603361917806011</c:v>
                </c:pt>
                <c:pt idx="9">
                  <c:v>1.8096766075684472</c:v>
                </c:pt>
                <c:pt idx="10">
                  <c:v>1.863245013088334</c:v>
                </c:pt>
                <c:pt idx="11">
                  <c:v>1.9110898889247185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2.0235538709677416</c:v>
                </c:pt>
                <c:pt idx="1">
                  <c:v>1.9474289285714286</c:v>
                </c:pt>
                <c:pt idx="2">
                  <c:v>1.9012032258064513</c:v>
                </c:pt>
                <c:pt idx="3">
                  <c:v>1.8677106666666665</c:v>
                </c:pt>
                <c:pt idx="4">
                  <c:v>1.6573135483870967</c:v>
                </c:pt>
                <c:pt idx="5">
                  <c:v>1.8473730000000002</c:v>
                </c:pt>
                <c:pt idx="6">
                  <c:v>1.9141890322580648</c:v>
                </c:pt>
                <c:pt idx="7">
                  <c:v>1.8705648387096772</c:v>
                </c:pt>
                <c:pt idx="8">
                  <c:v>1.6098206666666668</c:v>
                </c:pt>
                <c:pt idx="9">
                  <c:v>1.8581877419354837</c:v>
                </c:pt>
                <c:pt idx="10">
                  <c:v>1.8742103333333333</c:v>
                </c:pt>
                <c:pt idx="11">
                  <c:v>1.8484483870967741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06787485407594"/>
          <c:y val="0.93038639148540359"/>
          <c:w val="0.61767691283656156"/>
          <c:h val="4.8466654333719723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263.80645161290323</c:v>
                </c:pt>
                <c:pt idx="8">
                  <c:v>198.73333333333332</c:v>
                </c:pt>
                <c:pt idx="9">
                  <c:v>298.64516129032256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2019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359.67741935483872</c:v>
                </c:pt>
                <c:pt idx="1">
                  <c:v>361.5</c:v>
                </c:pt>
                <c:pt idx="2">
                  <c:v>351.54838709677421</c:v>
                </c:pt>
                <c:pt idx="3">
                  <c:v>336.53333333333336</c:v>
                </c:pt>
                <c:pt idx="4">
                  <c:v>314.35483870967744</c:v>
                </c:pt>
                <c:pt idx="5">
                  <c:v>311.2</c:v>
                </c:pt>
                <c:pt idx="6">
                  <c:v>308.96774193548384</c:v>
                </c:pt>
                <c:pt idx="7">
                  <c:v>263.80645161290323</c:v>
                </c:pt>
                <c:pt idx="8">
                  <c:v>198.73333333333332</c:v>
                </c:pt>
                <c:pt idx="9">
                  <c:v>298.64516129032256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357.35449973225781</c:v>
                </c:pt>
                <c:pt idx="1">
                  <c:v>355.1332236407402</c:v>
                </c:pt>
                <c:pt idx="2">
                  <c:v>350.5734262886134</c:v>
                </c:pt>
                <c:pt idx="3">
                  <c:v>333.28752364881785</c:v>
                </c:pt>
                <c:pt idx="4">
                  <c:v>325.55956082768517</c:v>
                </c:pt>
                <c:pt idx="5">
                  <c:v>328.90678003204022</c:v>
                </c:pt>
                <c:pt idx="6">
                  <c:v>327.68473740995654</c:v>
                </c:pt>
                <c:pt idx="7">
                  <c:v>296.75065513975136</c:v>
                </c:pt>
                <c:pt idx="8">
                  <c:v>294.64617325542133</c:v>
                </c:pt>
                <c:pt idx="9">
                  <c:v>345.56072613784079</c:v>
                </c:pt>
                <c:pt idx="10">
                  <c:v>344.16291747785056</c:v>
                </c:pt>
                <c:pt idx="11">
                  <c:v>343.2086145342243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364.22580645161293</c:v>
                </c:pt>
                <c:pt idx="1">
                  <c:v>358.42857142857144</c:v>
                </c:pt>
                <c:pt idx="2">
                  <c:v>349.70967741935482</c:v>
                </c:pt>
                <c:pt idx="3">
                  <c:v>335.36666666666667</c:v>
                </c:pt>
                <c:pt idx="4">
                  <c:v>305.87096774193549</c:v>
                </c:pt>
                <c:pt idx="5">
                  <c:v>307.03333333333336</c:v>
                </c:pt>
                <c:pt idx="6">
                  <c:v>340.80645161290323</c:v>
                </c:pt>
                <c:pt idx="7">
                  <c:v>328.32258064516128</c:v>
                </c:pt>
                <c:pt idx="8">
                  <c:v>300.66666666666669</c:v>
                </c:pt>
                <c:pt idx="9">
                  <c:v>340.70967741935482</c:v>
                </c:pt>
                <c:pt idx="10">
                  <c:v>340.16666666666669</c:v>
                </c:pt>
                <c:pt idx="11">
                  <c:v>346.77419354838707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0.64900000000000002</c:v>
                </c:pt>
                <c:pt idx="1">
                  <c:v>0.63910714285714287</c:v>
                </c:pt>
                <c:pt idx="2">
                  <c:v>0.63064516129032255</c:v>
                </c:pt>
                <c:pt idx="3">
                  <c:v>0.60983333333333334</c:v>
                </c:pt>
                <c:pt idx="4">
                  <c:v>0.56690322580645158</c:v>
                </c:pt>
                <c:pt idx="5">
                  <c:v>0.53350000000000009</c:v>
                </c:pt>
                <c:pt idx="6">
                  <c:v>0.58164516129032251</c:v>
                </c:pt>
                <c:pt idx="7">
                  <c:v>0.52761290322580645</c:v>
                </c:pt>
                <c:pt idx="8">
                  <c:v>0.44723333333333332</c:v>
                </c:pt>
                <c:pt idx="9">
                  <c:v>0.58919354838709681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2018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0.6859354838709677</c:v>
                </c:pt>
                <c:pt idx="1">
                  <c:v>0.66803571428571418</c:v>
                </c:pt>
                <c:pt idx="2">
                  <c:v>0.65196774193548379</c:v>
                </c:pt>
                <c:pt idx="3">
                  <c:v>0.63230000000000008</c:v>
                </c:pt>
                <c:pt idx="4">
                  <c:v>0.5693548387096774</c:v>
                </c:pt>
                <c:pt idx="5">
                  <c:v>0.60073333333333323</c:v>
                </c:pt>
                <c:pt idx="6">
                  <c:v>0.64512903225806462</c:v>
                </c:pt>
                <c:pt idx="7">
                  <c:v>0.62570967741935479</c:v>
                </c:pt>
                <c:pt idx="8">
                  <c:v>0.55659999999999998</c:v>
                </c:pt>
                <c:pt idx="9">
                  <c:v>0.6361290322580645</c:v>
                </c:pt>
                <c:pt idx="10">
                  <c:v>0.63813333333333333</c:v>
                </c:pt>
                <c:pt idx="11">
                  <c:v>0.64064516129032256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tabSelected="1"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762125"/>
          <a:ext cx="457200" cy="69532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0.77403</cdr:x>
      <cdr:y>0.43737</cdr:y>
    </cdr:from>
    <cdr:to>
      <cdr:x>0.81244</cdr:x>
      <cdr:y>0.62966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768870" y="3013535"/>
          <a:ext cx="1150221" cy="355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0971" cy="599838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0.77871</cdr:x>
      <cdr:y>0.34211</cdr:y>
    </cdr:from>
    <cdr:to>
      <cdr:x>0.81931</cdr:x>
      <cdr:y>0.51258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886818" y="2368717"/>
          <a:ext cx="1019861" cy="37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0971" cy="599838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0.78709</cdr:x>
      <cdr:y>0.36843</cdr:y>
    </cdr:from>
    <cdr:to>
      <cdr:x>0.83108</cdr:x>
      <cdr:y>0.56174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911743" y="2578841"/>
          <a:ext cx="1156506" cy="40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0971" cy="5998388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0.78125</cdr:x>
      <cdr:y>0.34674</cdr:y>
    </cdr:from>
    <cdr:to>
      <cdr:x>0.82185</cdr:x>
      <cdr:y>0.5488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6815796" y="2490934"/>
          <a:ext cx="1208853" cy="375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923925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923925</xdr:colOff>
      <xdr:row>5</xdr:row>
      <xdr:rowOff>727710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00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0.75949</cdr:x>
      <cdr:y>0.32154</cdr:y>
    </cdr:from>
    <cdr:to>
      <cdr:x>0.81238</cdr:x>
      <cdr:y>0.56275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573917" y="2395971"/>
          <a:ext cx="1441008" cy="490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00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0.76017</cdr:x>
      <cdr:y>0.38417</cdr:y>
    </cdr:from>
    <cdr:to>
      <cdr:x>0.80538</cdr:x>
      <cdr:y>0.65644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6451739" y="2898532"/>
          <a:ext cx="1626563" cy="4196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78938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0.77148</cdr:x>
      <cdr:y>0.43081</cdr:y>
    </cdr:from>
    <cdr:to>
      <cdr:x>0.814</cdr:x>
      <cdr:y>0.58982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6857775" y="2894629"/>
          <a:ext cx="963267" cy="393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78938" cy="60007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workbookViewId="0">
      <selection activeCell="D14" sqref="D14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4.28515625" bestFit="1" customWidth="1"/>
    <col min="13" max="13" width="14.5703125" customWidth="1"/>
    <col min="14" max="14" width="13.28515625" customWidth="1"/>
    <col min="15" max="15" width="6.85546875" customWidth="1"/>
  </cols>
  <sheetData>
    <row r="2" spans="1:15" x14ac:dyDescent="0.2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75" x14ac:dyDescent="0.25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2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2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60" x14ac:dyDescent="0.25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2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25">
      <c r="A8">
        <v>2018</v>
      </c>
      <c r="B8" s="1">
        <v>43101</v>
      </c>
      <c r="C8" s="28">
        <v>8.0619000000000014</v>
      </c>
      <c r="D8" s="24">
        <v>7.9889999999999999</v>
      </c>
      <c r="E8" s="24">
        <v>0.14000000000000001</v>
      </c>
      <c r="F8" s="24">
        <v>1.8440000000000001</v>
      </c>
      <c r="G8" s="4">
        <f>SUM(D8:F8)</f>
        <v>9.972999999999999</v>
      </c>
      <c r="H8" s="28">
        <v>11.121330913343277</v>
      </c>
      <c r="I8" s="24">
        <v>11.291</v>
      </c>
      <c r="J8" s="4">
        <f>SUM(G8+I8)</f>
        <v>21.263999999999999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25">
      <c r="A9">
        <v>2018</v>
      </c>
      <c r="B9" s="1">
        <v>43132</v>
      </c>
      <c r="C9" s="28">
        <v>7.2359999999999998</v>
      </c>
      <c r="D9" s="24">
        <v>6.9640000000000004</v>
      </c>
      <c r="E9" s="24">
        <v>0.14199999999999999</v>
      </c>
      <c r="F9" s="24">
        <v>1.5629999999999999</v>
      </c>
      <c r="G9" s="4">
        <f t="shared" ref="G9:G32" si="0">SUM(D9:F9)</f>
        <v>8.6690000000000005</v>
      </c>
      <c r="H9" s="28">
        <v>9.9639258981578003</v>
      </c>
      <c r="I9" s="24">
        <v>10.036</v>
      </c>
      <c r="J9" s="4">
        <f t="shared" ref="J9:J31" si="1">SUM(G9+I9)</f>
        <v>18.704999999999998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25">
      <c r="A10">
        <v>2018</v>
      </c>
      <c r="B10" s="1">
        <v>43160</v>
      </c>
      <c r="C10" s="28">
        <v>7.8787999999999991</v>
      </c>
      <c r="D10" s="24">
        <v>7.4870000000000001</v>
      </c>
      <c r="E10" s="24">
        <v>0.14299999999999999</v>
      </c>
      <c r="F10" s="24">
        <v>1.74</v>
      </c>
      <c r="G10" s="4">
        <f t="shared" si="0"/>
        <v>9.3699999999999992</v>
      </c>
      <c r="H10" s="28">
        <v>11.004519064825036</v>
      </c>
      <c r="I10" s="24">
        <v>10.840999999999999</v>
      </c>
      <c r="J10" s="4">
        <f t="shared" si="1"/>
        <v>20.210999999999999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25">
      <c r="A11">
        <v>2018</v>
      </c>
      <c r="B11" s="1">
        <v>43191</v>
      </c>
      <c r="C11" s="28">
        <v>7.5328999999999962</v>
      </c>
      <c r="D11" s="20">
        <v>7.2119999999999997</v>
      </c>
      <c r="E11" s="20">
        <v>0.14699999999999999</v>
      </c>
      <c r="F11" s="20">
        <v>1.5489999999999999</v>
      </c>
      <c r="G11" s="4">
        <f t="shared" si="0"/>
        <v>8.9079999999999995</v>
      </c>
      <c r="H11" s="28">
        <v>9.9964525713713872</v>
      </c>
      <c r="I11" s="20">
        <v>10.061</v>
      </c>
      <c r="J11" s="4">
        <f t="shared" si="1"/>
        <v>18.969000000000001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25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9.4819999999999993</v>
      </c>
      <c r="J12" s="4">
        <f t="shared" si="1"/>
        <v>17.649999999999999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25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9.2110000000000003</v>
      </c>
      <c r="J13" s="4">
        <f t="shared" si="1"/>
        <v>18.021999999999998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25">
      <c r="A14">
        <v>2018</v>
      </c>
      <c r="B14" s="1">
        <v>43282</v>
      </c>
      <c r="C14" s="28">
        <v>7.7204999999999995</v>
      </c>
      <c r="D14" s="24">
        <v>7.5270000000000001</v>
      </c>
      <c r="E14" s="24">
        <v>0.15</v>
      </c>
      <c r="F14" s="24">
        <v>1.7569999999999999</v>
      </c>
      <c r="G14" s="4">
        <f t="shared" si="0"/>
        <v>9.4340000000000011</v>
      </c>
      <c r="H14" s="28">
        <v>10.19580437360163</v>
      </c>
      <c r="I14" s="24">
        <v>10.565</v>
      </c>
      <c r="J14" s="4">
        <f t="shared" si="1"/>
        <v>19.999000000000002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25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10.178000000000001</v>
      </c>
      <c r="J15" s="4">
        <f t="shared" si="1"/>
        <v>19.396999999999998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25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9.02</v>
      </c>
      <c r="J16" s="4">
        <f t="shared" si="1"/>
        <v>16.698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25">
      <c r="A17">
        <v>2018</v>
      </c>
      <c r="B17" s="1">
        <v>43374</v>
      </c>
      <c r="C17" s="28">
        <v>7.7886000000000006</v>
      </c>
      <c r="D17" s="20">
        <v>7.3070000000000004</v>
      </c>
      <c r="E17" s="20">
        <v>0.14499999999999999</v>
      </c>
      <c r="F17" s="20">
        <v>1.706</v>
      </c>
      <c r="G17" s="4">
        <f t="shared" si="0"/>
        <v>9.1579999999999995</v>
      </c>
      <c r="H17" s="28">
        <v>10.7977351883087</v>
      </c>
      <c r="I17" s="20">
        <v>10.561999999999999</v>
      </c>
      <c r="J17" s="4">
        <f t="shared" si="1"/>
        <v>19.72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25">
      <c r="A18">
        <v>2018</v>
      </c>
      <c r="B18" s="1">
        <v>43405</v>
      </c>
      <c r="C18" s="28">
        <v>7.442899999999999</v>
      </c>
      <c r="D18" s="24">
        <v>7.1289999999999996</v>
      </c>
      <c r="E18" s="24">
        <v>0.13800000000000001</v>
      </c>
      <c r="F18" s="24">
        <v>1.6719999999999999</v>
      </c>
      <c r="G18" s="4">
        <f t="shared" si="0"/>
        <v>8.9390000000000001</v>
      </c>
      <c r="H18" s="28">
        <v>10.937090839535363</v>
      </c>
      <c r="I18" s="24">
        <v>10.205</v>
      </c>
      <c r="J18" s="4">
        <f t="shared" si="1"/>
        <v>19.143999999999998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25">
      <c r="A19">
        <v>2018</v>
      </c>
      <c r="B19" s="1">
        <v>43435</v>
      </c>
      <c r="C19" s="28">
        <v>7.6070000000000002</v>
      </c>
      <c r="D19" s="24">
        <v>7.41</v>
      </c>
      <c r="E19" s="24">
        <v>0.13600000000000001</v>
      </c>
      <c r="F19" s="24">
        <v>1.5640000000000001</v>
      </c>
      <c r="G19" s="4">
        <f t="shared" si="0"/>
        <v>9.11</v>
      </c>
      <c r="H19" s="28">
        <v>11.235424188613706</v>
      </c>
      <c r="I19" s="24">
        <v>10.75</v>
      </c>
      <c r="J19" s="4">
        <f t="shared" si="1"/>
        <v>19.86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25">
      <c r="A20">
        <v>2019</v>
      </c>
      <c r="B20" s="1">
        <v>43466</v>
      </c>
      <c r="C20" s="28">
        <v>7.2290000000000028</v>
      </c>
      <c r="D20" s="24">
        <v>7.1980000000000004</v>
      </c>
      <c r="E20" s="24">
        <v>0.13100000000000001</v>
      </c>
      <c r="F20" s="24">
        <v>1.64</v>
      </c>
      <c r="G20" s="4">
        <f t="shared" si="0"/>
        <v>8.9690000000000012</v>
      </c>
      <c r="H20" s="28">
        <v>11.077989491699993</v>
      </c>
      <c r="I20" s="24">
        <v>11.15</v>
      </c>
      <c r="J20" s="4">
        <f t="shared" si="1"/>
        <v>20.119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25">
      <c r="A21">
        <v>2019</v>
      </c>
      <c r="B21" s="1">
        <v>43497</v>
      </c>
      <c r="C21" s="28">
        <v>6.4099999999999984</v>
      </c>
      <c r="D21" s="24">
        <v>6.181</v>
      </c>
      <c r="E21" s="24">
        <v>0.13700000000000001</v>
      </c>
      <c r="F21" s="24">
        <v>1.4550000000000001</v>
      </c>
      <c r="G21" s="4">
        <f t="shared" si="0"/>
        <v>7.7729999999999997</v>
      </c>
      <c r="H21" s="28">
        <v>9.9437302619407255</v>
      </c>
      <c r="I21" s="24">
        <v>10.122</v>
      </c>
      <c r="J21" s="4">
        <f t="shared" si="1"/>
        <v>17.895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25">
      <c r="A22">
        <v>2019</v>
      </c>
      <c r="B22" s="1">
        <v>43525</v>
      </c>
      <c r="C22" s="28">
        <v>6.9880000000000004</v>
      </c>
      <c r="D22" s="20">
        <v>6.8490000000000002</v>
      </c>
      <c r="E22" s="20">
        <v>0.14599999999999999</v>
      </c>
      <c r="F22" s="20">
        <v>1.657</v>
      </c>
      <c r="G22" s="26">
        <f t="shared" si="0"/>
        <v>8.652000000000001</v>
      </c>
      <c r="H22" s="28">
        <v>10.867776214947016</v>
      </c>
      <c r="I22" s="20">
        <v>10.898</v>
      </c>
      <c r="J22" s="4">
        <f t="shared" si="1"/>
        <v>19.55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25">
      <c r="A23">
        <v>2019</v>
      </c>
      <c r="B23" s="1">
        <v>43556</v>
      </c>
      <c r="C23" s="28">
        <v>6.6231040081046508</v>
      </c>
      <c r="D23" s="24">
        <v>6.5279999999999996</v>
      </c>
      <c r="E23" s="24">
        <v>0.14399999999999999</v>
      </c>
      <c r="F23" s="24">
        <v>1.5269999999999999</v>
      </c>
      <c r="G23" s="4">
        <f t="shared" si="0"/>
        <v>8.1989999999999998</v>
      </c>
      <c r="H23" s="28">
        <v>9.9986257094645357</v>
      </c>
      <c r="I23" s="24">
        <v>10.096</v>
      </c>
      <c r="J23" s="4">
        <f t="shared" si="1"/>
        <v>18.295000000000002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25">
      <c r="A24">
        <v>2019</v>
      </c>
      <c r="B24" s="1">
        <v>43586</v>
      </c>
      <c r="C24" s="28">
        <v>6.5156905216574676</v>
      </c>
      <c r="D24" s="24">
        <v>6.2089999999999996</v>
      </c>
      <c r="E24" s="24">
        <v>0.154</v>
      </c>
      <c r="F24" s="24">
        <v>1.466</v>
      </c>
      <c r="G24" s="26">
        <f t="shared" si="0"/>
        <v>7.8289999999999997</v>
      </c>
      <c r="H24" s="28">
        <v>10.09234638565824</v>
      </c>
      <c r="I24" s="24">
        <v>9.7449999999999992</v>
      </c>
      <c r="J24" s="4">
        <f t="shared" si="1"/>
        <v>17.573999999999998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25">
      <c r="A25">
        <v>2019</v>
      </c>
      <c r="B25" s="1">
        <v>43617</v>
      </c>
      <c r="C25" s="28">
        <v>5.6674597525596591</v>
      </c>
      <c r="D25" s="24">
        <v>5.0460000000000003</v>
      </c>
      <c r="E25" s="24">
        <v>0.14799999999999999</v>
      </c>
      <c r="F25" s="24">
        <v>1.4750000000000001</v>
      </c>
      <c r="G25" s="4">
        <f t="shared" si="0"/>
        <v>6.6690000000000005</v>
      </c>
      <c r="H25" s="28">
        <v>9.8672034009612073</v>
      </c>
      <c r="I25" s="24">
        <v>9.3360000000000003</v>
      </c>
      <c r="J25" s="4">
        <f t="shared" si="1"/>
        <v>16.005000000000003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25">
      <c r="A26">
        <v>2019</v>
      </c>
      <c r="B26" s="1">
        <v>43647</v>
      </c>
      <c r="C26" s="28">
        <v>6.9855159477880768</v>
      </c>
      <c r="D26" s="24">
        <v>6.7119999999999997</v>
      </c>
      <c r="E26" s="24">
        <v>0.13200000000000001</v>
      </c>
      <c r="F26" s="24">
        <v>1.609</v>
      </c>
      <c r="G26" s="26">
        <f t="shared" si="0"/>
        <v>8.4529999999999994</v>
      </c>
      <c r="H26" s="28">
        <v>10.158226859708654</v>
      </c>
      <c r="I26" s="24">
        <v>9.5779999999999994</v>
      </c>
      <c r="J26" s="4">
        <f t="shared" si="1"/>
        <v>18.030999999999999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25">
      <c r="A27">
        <v>2019</v>
      </c>
      <c r="B27" s="1">
        <v>43678</v>
      </c>
      <c r="C27" s="28">
        <v>6.941873077630996</v>
      </c>
      <c r="D27" s="20">
        <v>6.7190000000000003</v>
      </c>
      <c r="E27" s="20">
        <v>0.14299999999999999</v>
      </c>
      <c r="F27" s="20">
        <v>1.3160000000000001</v>
      </c>
      <c r="G27" s="25">
        <f t="shared" si="0"/>
        <v>8.1780000000000008</v>
      </c>
      <c r="H27" s="28">
        <v>9.1992703093322934</v>
      </c>
      <c r="I27" s="20">
        <v>8.1780000000000008</v>
      </c>
      <c r="J27" s="4">
        <f t="shared" si="1"/>
        <v>16.356000000000002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25">
      <c r="A28">
        <v>2019</v>
      </c>
      <c r="B28" s="1">
        <v>43709</v>
      </c>
      <c r="C28" s="28">
        <v>6.7782173668742178</v>
      </c>
      <c r="D28" s="20">
        <v>6.2140000000000004</v>
      </c>
      <c r="E28" s="20">
        <v>8.4000000000000005E-2</v>
      </c>
      <c r="F28" s="20">
        <v>1.157</v>
      </c>
      <c r="G28" s="25">
        <f t="shared" si="0"/>
        <v>7.4550000000000001</v>
      </c>
      <c r="H28" s="28">
        <v>8.8393851976626401</v>
      </c>
      <c r="I28" s="24">
        <v>5.9619999999999997</v>
      </c>
      <c r="J28" s="4">
        <f t="shared" si="1"/>
        <v>13.417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25">
      <c r="A29">
        <v>2019</v>
      </c>
      <c r="B29" s="1">
        <v>43739</v>
      </c>
      <c r="C29" s="28">
        <v>7.1641292999684776</v>
      </c>
      <c r="D29" s="29">
        <v>7.484</v>
      </c>
      <c r="E29" s="29">
        <v>0.14699999999999999</v>
      </c>
      <c r="F29" s="29">
        <v>1.3759999999999999</v>
      </c>
      <c r="G29" s="4">
        <f t="shared" si="0"/>
        <v>9.0069999999999997</v>
      </c>
      <c r="H29" s="28">
        <v>10.712382510273065</v>
      </c>
      <c r="I29" s="29">
        <v>9.2579999999999991</v>
      </c>
      <c r="J29" s="4">
        <f t="shared" si="1"/>
        <v>18.265000000000001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25">
      <c r="A30">
        <v>2019</v>
      </c>
      <c r="B30" s="1">
        <v>43770</v>
      </c>
      <c r="C30" s="28">
        <v>7.2066702771484836</v>
      </c>
      <c r="D30" s="24"/>
      <c r="E30" s="24"/>
      <c r="F30" s="24"/>
      <c r="G30" s="25">
        <f t="shared" si="0"/>
        <v>0</v>
      </c>
      <c r="H30" s="28">
        <v>10.324887524335516</v>
      </c>
      <c r="I30" s="24"/>
      <c r="J30" s="4">
        <f t="shared" si="1"/>
        <v>0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25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25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25">
      <c r="A33" s="3"/>
      <c r="B33" s="1"/>
      <c r="C33" s="2"/>
      <c r="F33" s="20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49</v>
      </c>
    </row>
    <row r="41" spans="1:10" x14ac:dyDescent="0.25">
      <c r="A41" t="s">
        <v>50</v>
      </c>
    </row>
    <row r="42" spans="1:10" x14ac:dyDescent="0.25">
      <c r="A42" t="s">
        <v>51</v>
      </c>
    </row>
    <row r="43" spans="1:10" x14ac:dyDescent="0.25">
      <c r="A43" t="s">
        <v>52</v>
      </c>
    </row>
    <row r="44" spans="1:10" x14ac:dyDescent="0.25">
      <c r="A44" t="s">
        <v>53</v>
      </c>
    </row>
    <row r="45" spans="1:10" x14ac:dyDescent="0.25">
      <c r="A45" t="s">
        <v>54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55</v>
      </c>
    </row>
    <row r="54" spans="1:4" x14ac:dyDescent="0.25">
      <c r="A54" t="s">
        <v>56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48</v>
      </c>
    </row>
    <row r="62" spans="1:4" x14ac:dyDescent="0.25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workbookViewId="0">
      <selection sqref="A1:N31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5.28515625" customWidth="1"/>
    <col min="11" max="11" width="12.7109375" customWidth="1"/>
    <col min="13" max="13" width="14.5703125" customWidth="1"/>
    <col min="14" max="14" width="10.7109375" bestFit="1" customWidth="1"/>
  </cols>
  <sheetData>
    <row r="2" spans="1:14" x14ac:dyDescent="0.25">
      <c r="A2" s="31"/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75" x14ac:dyDescent="0.25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25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2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60" x14ac:dyDescent="0.25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2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25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1.6209938709677421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2.0235538709677416</v>
      </c>
      <c r="H8" s="32">
        <f>'produksjonsdata-Sm3'!H8*1000/'produksjonsdata-per dag'!$N8</f>
        <v>358.75261010784766</v>
      </c>
      <c r="I8" s="32">
        <f>'produksjonsdata-Sm3'!I8*1000/'produksjonsdata-per dag'!$N8</f>
        <v>364.22580645161293</v>
      </c>
      <c r="J8" s="32">
        <f>'produksjonsdata-Sm3'!J8/N8</f>
        <v>0.6859354838709677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25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1.5644128571428573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1.9474289285714286</v>
      </c>
      <c r="H9" s="32">
        <f>'produksjonsdata-Sm3'!H9*1000/'produksjonsdata-per dag'!$N9</f>
        <v>355.8544963627786</v>
      </c>
      <c r="I9" s="32">
        <f>'produksjonsdata-Sm3'!I9*1000/'produksjonsdata-per dag'!$N9</f>
        <v>358.42857142857144</v>
      </c>
      <c r="J9" s="32">
        <f>'produksjonsdata-Sm3'!J9/N9</f>
        <v>0.66803571428571418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25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1.5191364516129031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1.9012032258064513</v>
      </c>
      <c r="H10" s="32">
        <f>'produksjonsdata-Sm3'!H10*1000/'produksjonsdata-per dag'!$N10</f>
        <v>354.98448596209789</v>
      </c>
      <c r="I10" s="32">
        <f>'produksjonsdata-Sm3'!I10*1000/'produksjonsdata-per dag'!$N10</f>
        <v>349.70967741935482</v>
      </c>
      <c r="J10" s="32">
        <f>'produksjonsdata-Sm3'!J10/N10</f>
        <v>0.65196774193548379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25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1.5121159999999998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1.8677106666666665</v>
      </c>
      <c r="H11" s="32">
        <f>'produksjonsdata-Sm3'!H11*1000/'produksjonsdata-per dag'!$N11</f>
        <v>333.21508571237956</v>
      </c>
      <c r="I11" s="32">
        <f>'produksjonsdata-Sm3'!I11*1000/'produksjonsdata-per dag'!$N11</f>
        <v>335.36666666666667</v>
      </c>
      <c r="J11" s="32">
        <f>'produksjonsdata-Sm3'!J11/N11</f>
        <v>0.63230000000000008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25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305.87096774193549</v>
      </c>
      <c r="J12" s="32">
        <f>'produksjonsdata-Sm3'!J12/N12</f>
        <v>0.5693548387096774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25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307.03333333333336</v>
      </c>
      <c r="J13" s="32">
        <f>'produksjonsdata-Sm3'!J13/N13</f>
        <v>0.60073333333333323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25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1.5272525806451613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1.9141890322580648</v>
      </c>
      <c r="H14" s="32">
        <f>'produksjonsdata-Sm3'!H14*1000/'produksjonsdata-per dag'!$N14</f>
        <v>328.89691527747192</v>
      </c>
      <c r="I14" s="32">
        <f>'produksjonsdata-Sm3'!I14*1000/'produksjonsdata-per dag'!$N14</f>
        <v>340.80645161290323</v>
      </c>
      <c r="J14" s="32">
        <f>'produksjonsdata-Sm3'!J14/N14</f>
        <v>0.64512903225806462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25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328.32258064516128</v>
      </c>
      <c r="J15" s="32">
        <f>'produksjonsdata-Sm3'!J15/N15</f>
        <v>0.62570967741935479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25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300.66666666666669</v>
      </c>
      <c r="J16" s="32">
        <f>'produksjonsdata-Sm3'!J16/N16</f>
        <v>0.55659999999999998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25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1.4826138709677419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1.8581877419354837</v>
      </c>
      <c r="H17" s="32">
        <f>'produksjonsdata-Sm3'!H17*1000/'produksjonsdata-per dag'!$N17</f>
        <v>348.3140383325387</v>
      </c>
      <c r="I17" s="32">
        <f>'produksjonsdata-Sm3'!I17*1000/'produksjonsdata-per dag'!$N17</f>
        <v>340.70967741935482</v>
      </c>
      <c r="J17" s="32">
        <f>'produksjonsdata-Sm3'!J17/N17</f>
        <v>0.6361290322580645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25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1.4947136666666665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1.8742103333333333</v>
      </c>
      <c r="H18" s="32">
        <f>'produksjonsdata-Sm3'!H18*1000/'produksjonsdata-per dag'!$N18</f>
        <v>364.56969465117879</v>
      </c>
      <c r="I18" s="32">
        <f>'produksjonsdata-Sm3'!I18*1000/'produksjonsdata-per dag'!$N18</f>
        <v>340.16666666666669</v>
      </c>
      <c r="J18" s="32">
        <f>'produksjonsdata-Sm3'!J18/N18</f>
        <v>0.63813333333333333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25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1.5035129032258063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1.8484483870967741</v>
      </c>
      <c r="H19" s="32">
        <f>'produksjonsdata-Sm3'!H19*1000/'produksjonsdata-per dag'!$N19</f>
        <v>362.43303834237764</v>
      </c>
      <c r="I19" s="32">
        <f>'produksjonsdata-Sm3'!I19*1000/'produksjonsdata-per dag'!$N19</f>
        <v>346.77419354838707</v>
      </c>
      <c r="J19" s="32">
        <f>'produksjonsdata-Sm3'!J19/N19</f>
        <v>0.64064516129032256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25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1.4604974193548388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1.8198390322580649</v>
      </c>
      <c r="H20" s="32">
        <f>'produksjonsdata-Sm3'!H20*1000/'produksjonsdata-per dag'!$N20</f>
        <v>357.35449973225781</v>
      </c>
      <c r="I20" s="32">
        <f>'produksjonsdata-Sm3'!I20*1000/'produksjonsdata-per dag'!$N20</f>
        <v>359.67741935483872</v>
      </c>
      <c r="J20" s="32">
        <f>'produksjonsdata-Sm3'!J20/N20</f>
        <v>0.64900000000000002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25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1.3885175000000001</v>
      </c>
      <c r="E21" s="32">
        <f>'produksjonsdata-Sm3'!E21*6.29/'produksjonsdata-per dag'!$N21</f>
        <v>3.0776071428571434E-2</v>
      </c>
      <c r="F21" s="32">
        <f>'produksjonsdata-Sm3'!F21*6.29/'produksjonsdata-per dag'!$N21</f>
        <v>0.32685535714285718</v>
      </c>
      <c r="G21" s="32">
        <f>'produksjonsdata-Sm3'!G21*6.29/'produksjonsdata-per dag'!$N21</f>
        <v>1.7461489285714287</v>
      </c>
      <c r="H21" s="32">
        <f>'produksjonsdata-Sm3'!H21*1000/'produksjonsdata-per dag'!$N21</f>
        <v>355.1332236407402</v>
      </c>
      <c r="I21" s="32">
        <f>'produksjonsdata-Sm3'!I21*1000/'produksjonsdata-per dag'!$N21</f>
        <v>361.5</v>
      </c>
      <c r="J21" s="32">
        <f>'produksjonsdata-Sm3'!J21/N21</f>
        <v>0.63910714285714287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25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1.3896841935483872</v>
      </c>
      <c r="E22" s="32">
        <f>'produksjonsdata-Sm3'!E22*6.29/'produksjonsdata-per dag'!$N22</f>
        <v>2.9623870967741932E-2</v>
      </c>
      <c r="F22" s="32">
        <f>'produksjonsdata-Sm3'!F22*6.29/'produksjonsdata-per dag'!$N22</f>
        <v>0.33621064516129034</v>
      </c>
      <c r="G22" s="32">
        <f>'produksjonsdata-Sm3'!G22*6.29/'produksjonsdata-per dag'!$N22</f>
        <v>1.7555187096774194</v>
      </c>
      <c r="H22" s="32">
        <f>'produksjonsdata-Sm3'!H22*1000/'produksjonsdata-per dag'!$N22</f>
        <v>350.5734262886134</v>
      </c>
      <c r="I22" s="32">
        <f>'produksjonsdata-Sm3'!I22*1000/'produksjonsdata-per dag'!$N22</f>
        <v>351.54838709677421</v>
      </c>
      <c r="J22" s="32">
        <f>'produksjonsdata-Sm3'!J22/N22</f>
        <v>0.63064516129032255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25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1.3687039999999999</v>
      </c>
      <c r="E23" s="32">
        <f>'produksjonsdata-Sm3'!E23*6.29/'produksjonsdata-per dag'!$N23</f>
        <v>3.0191999999999997E-2</v>
      </c>
      <c r="F23" s="32">
        <f>'produksjonsdata-Sm3'!F23*6.29/'produksjonsdata-per dag'!$N23</f>
        <v>0.32016099999999997</v>
      </c>
      <c r="G23" s="32">
        <f>'produksjonsdata-Sm3'!G23*6.29/'produksjonsdata-per dag'!$N23</f>
        <v>1.7190569999999998</v>
      </c>
      <c r="H23" s="32">
        <f>'produksjonsdata-Sm3'!H23*1000/'produksjonsdata-per dag'!$N23</f>
        <v>333.28752364881785</v>
      </c>
      <c r="I23" s="32">
        <f>'produksjonsdata-Sm3'!I23*1000/'produksjonsdata-per dag'!$N23</f>
        <v>336.53333333333336</v>
      </c>
      <c r="J23" s="32">
        <f>'produksjonsdata-Sm3'!J23/N23</f>
        <v>0.60983333333333334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25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1.2598261290322579</v>
      </c>
      <c r="E24" s="32">
        <f>'produksjonsdata-Sm3'!E24*6.29/'produksjonsdata-per dag'!$N24</f>
        <v>3.1247096774193548E-2</v>
      </c>
      <c r="F24" s="32">
        <f>'produksjonsdata-Sm3'!F24*6.29/'produksjonsdata-per dag'!$N24</f>
        <v>0.29745612903225804</v>
      </c>
      <c r="G24" s="32">
        <f>'produksjonsdata-Sm3'!G24*6.29/'produksjonsdata-per dag'!$N24</f>
        <v>1.5885293548387098</v>
      </c>
      <c r="H24" s="32">
        <f>'produksjonsdata-Sm3'!H24*1000/'produksjonsdata-per dag'!$N24</f>
        <v>325.55956082768517</v>
      </c>
      <c r="I24" s="32">
        <f>'produksjonsdata-Sm3'!I24*1000/'produksjonsdata-per dag'!$N24</f>
        <v>314.35483870967744</v>
      </c>
      <c r="J24" s="32">
        <f>'produksjonsdata-Sm3'!J24/N24</f>
        <v>0.56690322580645158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25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1.0579780000000001</v>
      </c>
      <c r="E25" s="32">
        <f>'produksjonsdata-Sm3'!E25*6.29/'produksjonsdata-per dag'!$N25</f>
        <v>3.1030666666666665E-2</v>
      </c>
      <c r="F25" s="32">
        <f>'produksjonsdata-Sm3'!F25*6.29/'produksjonsdata-per dag'!$N25</f>
        <v>0.30925833333333336</v>
      </c>
      <c r="G25" s="32">
        <f>'produksjonsdata-Sm3'!G25*6.29/'produksjonsdata-per dag'!$N25</f>
        <v>1.3982670000000001</v>
      </c>
      <c r="H25" s="32">
        <f>'produksjonsdata-Sm3'!H25*1000/'produksjonsdata-per dag'!$N25</f>
        <v>328.90678003204022</v>
      </c>
      <c r="I25" s="32">
        <f>'produksjonsdata-Sm3'!I25*1000/'produksjonsdata-per dag'!$N25</f>
        <v>311.2</v>
      </c>
      <c r="J25" s="32">
        <f>'produksjonsdata-Sm3'!J25/N25</f>
        <v>0.53350000000000009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25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1.3618864516129032</v>
      </c>
      <c r="E26" s="32">
        <f>'produksjonsdata-Sm3'!E26*6.29/'produksjonsdata-per dag'!$N26</f>
        <v>2.6783225806451615E-2</v>
      </c>
      <c r="F26" s="32">
        <f>'produksjonsdata-Sm3'!F26*6.29/'produksjonsdata-per dag'!$N26</f>
        <v>0.3264712903225806</v>
      </c>
      <c r="G26" s="32">
        <f>'produksjonsdata-Sm3'!G26*6.29/'produksjonsdata-per dag'!$N26</f>
        <v>1.7151409677419354</v>
      </c>
      <c r="H26" s="32">
        <f>'produksjonsdata-Sm3'!H26*1000/'produksjonsdata-per dag'!$N26</f>
        <v>327.68473740995654</v>
      </c>
      <c r="I26" s="32">
        <f>'produksjonsdata-Sm3'!I26*1000/'produksjonsdata-per dag'!$N26</f>
        <v>308.96774193548384</v>
      </c>
      <c r="J26" s="32">
        <f>'produksjonsdata-Sm3'!J26/N26</f>
        <v>0.58164516129032251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25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1.3633067741935483</v>
      </c>
      <c r="E27" s="32">
        <f>'produksjonsdata-Sm3'!E27*6.29/'produksjonsdata-per dag'!$N27</f>
        <v>2.9015161290322576E-2</v>
      </c>
      <c r="F27" s="32">
        <f>'produksjonsdata-Sm3'!F27*6.29/'produksjonsdata-per dag'!$N27</f>
        <v>0.26702064516129032</v>
      </c>
      <c r="G27" s="32">
        <f>'produksjonsdata-Sm3'!G27*6.29/'produksjonsdata-per dag'!$N27</f>
        <v>1.6593425806451614</v>
      </c>
      <c r="H27" s="32">
        <f>'produksjonsdata-Sm3'!H27*1000/'produksjonsdata-per dag'!$N27</f>
        <v>296.75065513975136</v>
      </c>
      <c r="I27" s="32">
        <f>'produksjonsdata-Sm3'!I27*1000/'produksjonsdata-per dag'!$N27</f>
        <v>263.80645161290323</v>
      </c>
      <c r="J27" s="32">
        <f>'produksjonsdata-Sm3'!J27/N27</f>
        <v>0.52761290322580645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25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1.3028686666666667</v>
      </c>
      <c r="E28" s="32">
        <f>'produksjonsdata-Sm3'!E28*6.29/'produksjonsdata-per dag'!$N28</f>
        <v>1.7612000000000003E-2</v>
      </c>
      <c r="F28" s="32">
        <f>'produksjonsdata-Sm3'!F28*6.29/'produksjonsdata-per dag'!$N28</f>
        <v>0.24258433333333335</v>
      </c>
      <c r="G28" s="32">
        <f>'produksjonsdata-Sm3'!G28*6.29/'produksjonsdata-per dag'!$N28</f>
        <v>1.5630650000000001</v>
      </c>
      <c r="H28" s="32">
        <f>'produksjonsdata-Sm3'!H28*1000/'produksjonsdata-per dag'!$N28</f>
        <v>294.64617325542133</v>
      </c>
      <c r="I28" s="32">
        <f>'produksjonsdata-Sm3'!I28*1000/'produksjonsdata-per dag'!$N28</f>
        <v>198.73333333333332</v>
      </c>
      <c r="J28" s="32">
        <f>'produksjonsdata-Sm3'!J28/N28</f>
        <v>0.44723333333333332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25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1.5185277419354839</v>
      </c>
      <c r="E29" s="32">
        <f>'produksjonsdata-Sm3'!E29*6.29/'produksjonsdata-per dag'!$N29</f>
        <v>2.9826774193548386E-2</v>
      </c>
      <c r="F29" s="32">
        <f>'produksjonsdata-Sm3'!F29*6.29/'produksjonsdata-per dag'!$N29</f>
        <v>0.27919483870967743</v>
      </c>
      <c r="G29" s="32">
        <f>'produksjonsdata-Sm3'!G29*6.29/'produksjonsdata-per dag'!$N29</f>
        <v>1.8275493548387096</v>
      </c>
      <c r="H29" s="32">
        <f>'produksjonsdata-Sm3'!H29*1000/'produksjonsdata-per dag'!$N29</f>
        <v>345.56072613784079</v>
      </c>
      <c r="I29" s="32">
        <f>'produksjonsdata-Sm3'!I29*1000/'produksjonsdata-per dag'!$N29</f>
        <v>298.64516129032256</v>
      </c>
      <c r="J29" s="32">
        <f>'produksjonsdata-Sm3'!J29/N29</f>
        <v>0.58919354838709681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25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344.16291747785056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25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25">
      <c r="A32" s="3"/>
      <c r="B32" s="33">
        <v>43831</v>
      </c>
      <c r="C32" s="2"/>
      <c r="I32" s="20"/>
    </row>
    <row r="33" spans="1:10" x14ac:dyDescent="0.25">
      <c r="A33" s="3"/>
      <c r="B33" s="1"/>
      <c r="C33" s="2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49</v>
      </c>
    </row>
    <row r="41" spans="1:10" x14ac:dyDescent="0.25">
      <c r="A41" t="s">
        <v>50</v>
      </c>
    </row>
    <row r="42" spans="1:10" x14ac:dyDescent="0.25">
      <c r="A42" t="s">
        <v>51</v>
      </c>
    </row>
    <row r="43" spans="1:10" x14ac:dyDescent="0.25">
      <c r="A43" t="s">
        <v>52</v>
      </c>
    </row>
    <row r="44" spans="1:10" x14ac:dyDescent="0.25">
      <c r="A44" t="s">
        <v>53</v>
      </c>
    </row>
    <row r="45" spans="1:10" x14ac:dyDescent="0.25">
      <c r="A45" t="s">
        <v>54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55</v>
      </c>
    </row>
    <row r="54" spans="1:4" x14ac:dyDescent="0.25">
      <c r="A54" t="s">
        <v>56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38</v>
      </c>
    </row>
    <row r="62" spans="1:4" x14ac:dyDescent="0.2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0A5BA-9AC8-4031-A99E-83CC23F75F2E}">
  <ds:schemaRefs>
    <ds:schemaRef ds:uri="c74d52cd-2ee0-4c46-a9b5-7f4054c7c5b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ae5ca6d-bcb8-4ec0-a8a7-29506e365b5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Goa Rune</cp:lastModifiedBy>
  <cp:lastPrinted>2019-11-14T12:44:08Z</cp:lastPrinted>
  <dcterms:created xsi:type="dcterms:W3CDTF">2009-02-17T11:13:04Z</dcterms:created>
  <dcterms:modified xsi:type="dcterms:W3CDTF">2019-11-18T12:44:37Z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