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"/>
    </mc:Choice>
  </mc:AlternateContent>
  <xr:revisionPtr revIDLastSave="0" documentId="13_ncr:1_{36B8F7CC-592C-4412-8EF2-BE416A91EFA4}" xr6:coauthVersionLast="41" xr6:coauthVersionMax="41" xr10:uidLastSave="{00000000-0000-0000-0000-000000000000}"/>
  <bookViews>
    <workbookView xWindow="30630" yWindow="0" windowWidth="22170" windowHeight="15435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18" i="20" l="1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<sst xmlns="http://schemas.openxmlformats.org/spreadsheetml/2006/main" count="197" uniqueCount="57">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</sst>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1.7607662068965519</c:v>
                </c:pt>
                <c:pt idx="2">
                  <c:v>1.6824735483870967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1.752106661234516</c:v>
                </c:pt>
                <c:pt idx="1">
                  <c:v>1.7612791715793104</c:v>
                </c:pt>
                <c:pt idx="2">
                  <c:v>1.7594983421545163</c:v>
                </c:pt>
                <c:pt idx="3">
                  <c:v>1.7188073794630001</c:v>
                </c:pt>
                <c:pt idx="4">
                  <c:v>1.6694422836996776</c:v>
                </c:pt>
                <c:pt idx="5">
                  <c:v>1.6585183509149999</c:v>
                </c:pt>
                <c:pt idx="6">
                  <c:v>1.7567017223264518</c:v>
                </c:pt>
                <c:pt idx="7">
                  <c:v>1.7521305563358065</c:v>
                </c:pt>
                <c:pt idx="8">
                  <c:v>1.7287245381549998</c:v>
                </c:pt>
                <c:pt idx="9">
                  <c:v>1.828639980779355</c:v>
                </c:pt>
                <c:pt idx="10">
                  <c:v>1.8512082044256668</c:v>
                </c:pt>
                <c:pt idx="11">
                  <c:v>1.8731223096941936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  <c:pt idx="12">
                  <c:v>1.6536612903225807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1.7607662068965519</c:v>
                </c:pt>
                <c:pt idx="2">
                  <c:v>1.6824735483870967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1.752106661234516</c:v>
                </c:pt>
                <c:pt idx="1">
                  <c:v>1.7612791715793104</c:v>
                </c:pt>
                <c:pt idx="2">
                  <c:v>1.7594983421545163</c:v>
                </c:pt>
                <c:pt idx="3">
                  <c:v>1.7188073794630001</c:v>
                </c:pt>
                <c:pt idx="4">
                  <c:v>1.6694422836996776</c:v>
                </c:pt>
                <c:pt idx="5">
                  <c:v>1.6585183509149999</c:v>
                </c:pt>
                <c:pt idx="6">
                  <c:v>1.7567017223264518</c:v>
                </c:pt>
                <c:pt idx="7">
                  <c:v>1.7521305563358065</c:v>
                </c:pt>
                <c:pt idx="8">
                  <c:v>1.7287245381549998</c:v>
                </c:pt>
                <c:pt idx="9">
                  <c:v>1.828639980779355</c:v>
                </c:pt>
                <c:pt idx="10">
                  <c:v>1.8512082044256668</c:v>
                </c:pt>
                <c:pt idx="11">
                  <c:v>1.8731223096941936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1.7607662068965519</c:v>
                </c:pt>
                <c:pt idx="2">
                  <c:v>1.6824735483870967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2.718903225806452E-2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0.29441258064516129</c:v>
                </c:pt>
                <c:pt idx="1">
                  <c:v>0.31124655172413795</c:v>
                </c:pt>
                <c:pt idx="2">
                  <c:v>0.32809451612903229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2.1004603181822579</c:v>
                </c:pt>
                <c:pt idx="1">
                  <c:v>2.1072856538272413</c:v>
                </c:pt>
                <c:pt idx="2">
                  <c:v>2.098465907301613</c:v>
                </c:pt>
                <c:pt idx="3">
                  <c:v>2.0315128523173334</c:v>
                </c:pt>
                <c:pt idx="4">
                  <c:v>1.9415247596932259</c:v>
                </c:pt>
                <c:pt idx="5">
                  <c:v>1.9879424039106666</c:v>
                </c:pt>
                <c:pt idx="6">
                  <c:v>2.0735374775067745</c:v>
                </c:pt>
                <c:pt idx="7">
                  <c:v>2.0459902453722583</c:v>
                </c:pt>
                <c:pt idx="8">
                  <c:v>2.0536729255063331</c:v>
                </c:pt>
                <c:pt idx="9">
                  <c:v>2.1668578560441936</c:v>
                </c:pt>
                <c:pt idx="10">
                  <c:v>2.2016429436046669</c:v>
                </c:pt>
                <c:pt idx="11">
                  <c:v>2.2310085527454837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1.7607662068965519</c:v>
                </c:pt>
                <c:pt idx="2">
                  <c:v>1.6824735483870967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2.718903225806452E-2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0.29441258064516129</c:v>
                </c:pt>
                <c:pt idx="1">
                  <c:v>0.31124655172413795</c:v>
                </c:pt>
                <c:pt idx="2">
                  <c:v>0.32809451612903229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2.1004603181822579</c:v>
                </c:pt>
                <c:pt idx="1">
                  <c:v>2.1072856538272413</c:v>
                </c:pt>
                <c:pt idx="2">
                  <c:v>2.098465907301613</c:v>
                </c:pt>
                <c:pt idx="3">
                  <c:v>2.0315128523173334</c:v>
                </c:pt>
                <c:pt idx="4">
                  <c:v>1.9415247596932259</c:v>
                </c:pt>
                <c:pt idx="5">
                  <c:v>1.9879424039106666</c:v>
                </c:pt>
                <c:pt idx="6">
                  <c:v>2.0735374775067745</c:v>
                </c:pt>
                <c:pt idx="7">
                  <c:v>2.0459902453722583</c:v>
                </c:pt>
                <c:pt idx="8">
                  <c:v>2.0536729255063331</c:v>
                </c:pt>
                <c:pt idx="9">
                  <c:v>2.1668578560441936</c:v>
                </c:pt>
                <c:pt idx="10">
                  <c:v>2.2016429436046669</c:v>
                </c:pt>
                <c:pt idx="11">
                  <c:v>2.2310085527454837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338.16129032258067</c:v>
                </c:pt>
                <c:pt idx="1">
                  <c:v>340.72413793103448</c:v>
                </c:pt>
                <c:pt idx="2">
                  <c:v>344.38709677419354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290.57895779169831</c:v>
                </c:pt>
                <c:pt idx="5">
                  <c:v>315.91516237346167</c:v>
                </c:pt>
                <c:pt idx="6">
                  <c:v>312.94246127506614</c:v>
                </c:pt>
                <c:pt idx="7">
                  <c:v>301.19527853414837</c:v>
                </c:pt>
                <c:pt idx="8">
                  <c:v>313.26815517807552</c:v>
                </c:pt>
                <c:pt idx="9">
                  <c:v>339.78544222006326</c:v>
                </c:pt>
                <c:pt idx="10">
                  <c:v>349.32112676628032</c:v>
                </c:pt>
                <c:pt idx="11">
                  <c:v>351.52053641805037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338.16129032258067</c:v>
                </c:pt>
                <c:pt idx="1">
                  <c:v>340.72413793103448</c:v>
                </c:pt>
                <c:pt idx="2">
                  <c:v>344.38709677419354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290.57895779169831</c:v>
                </c:pt>
                <c:pt idx="5">
                  <c:v>315.91516237346167</c:v>
                </c:pt>
                <c:pt idx="6">
                  <c:v>312.94246127506614</c:v>
                </c:pt>
                <c:pt idx="7">
                  <c:v>301.19527853414837</c:v>
                </c:pt>
                <c:pt idx="8">
                  <c:v>313.26815517807552</c:v>
                </c:pt>
                <c:pt idx="9">
                  <c:v>339.78544222006326</c:v>
                </c:pt>
                <c:pt idx="10">
                  <c:v>349.32112676628032</c:v>
                </c:pt>
                <c:pt idx="11">
                  <c:v>351.52053641805037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0.65254838709677421</c:v>
                </c:pt>
                <c:pt idx="1">
                  <c:v>0.67482758620689653</c:v>
                </c:pt>
                <c:pt idx="2">
                  <c:v>0.66835483870967749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0.63910714285714287</c:v>
                </c:pt>
                <c:pt idx="2">
                  <c:v>0.63064516129032255</c:v>
                </c:pt>
                <c:pt idx="3">
                  <c:v>0.60983333333333334</c:v>
                </c:pt>
                <c:pt idx="4">
                  <c:v>0.56690322580645158</c:v>
                </c:pt>
                <c:pt idx="5">
                  <c:v>0.53350000000000009</c:v>
                </c:pt>
                <c:pt idx="6">
                  <c:v>0.58164516129032251</c:v>
                </c:pt>
                <c:pt idx="7">
                  <c:v>0.52816129032258063</c:v>
                </c:pt>
                <c:pt idx="8">
                  <c:v>0.44923333333333332</c:v>
                </c:pt>
                <c:pt idx="9">
                  <c:v>0.58741935483870966</c:v>
                </c:pt>
                <c:pt idx="10">
                  <c:v>0.65056666666666663</c:v>
                </c:pt>
                <c:pt idx="11">
                  <c:v>0.67661290322580647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0.27262</cdr:x>
      <cdr:y>0.41081</cdr:y>
    </cdr:from>
    <cdr:to>
      <cdr:x>0.31103</cdr:x>
      <cdr:y>0.6031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2127821" y="2856138"/>
          <a:ext cx="1150831" cy="35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59905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0.26301</cdr:x>
      <cdr:y>0.25082</cdr:y>
    </cdr:from>
    <cdr:to>
      <cdr:x>0.30361</cdr:x>
      <cdr:y>0.42129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114297" y="1825030"/>
          <a:ext cx="1021204" cy="376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5227" cy="59905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0.26901</cdr:x>
      <cdr:y>0.28077</cdr:y>
    </cdr:from>
    <cdr:to>
      <cdr:x>0.313</cdr:x>
      <cdr:y>0.47408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117216" y="2057188"/>
          <a:ext cx="1158027" cy="407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59905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0.26843</cdr:x>
      <cdr:y>0.28596</cdr:y>
    </cdr:from>
    <cdr:to>
      <cdr:x>0.30903</cdr:x>
      <cdr:y>0.48802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2069891" y="2130172"/>
          <a:ext cx="1210444" cy="376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0.25205</cdr:x>
      <cdr:y>0.3208</cdr:y>
    </cdr:from>
    <cdr:to>
      <cdr:x>0.2988</cdr:x>
      <cdr:y>0.56201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835300" y="2427449"/>
          <a:ext cx="1445143" cy="43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0.24473</cdr:x>
      <cdr:y>0.32956</cdr:y>
    </cdr:from>
    <cdr:to>
      <cdr:x>0.28994</cdr:x>
      <cdr:y>0.60183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667084" y="2580136"/>
          <a:ext cx="1631231" cy="419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78938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0.22582</cdr:x>
      <cdr:y>0.41765</cdr:y>
    </cdr:from>
    <cdr:to>
      <cdr:x>0.26834</cdr:x>
      <cdr:y>0.57666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806613" y="2817929"/>
          <a:ext cx="964277" cy="393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063" cy="59848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4" workbookViewId="0">
      <selection activeCell="I22" sqref="I22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4.28515625" bestFit="1" customWidth="1"/>
    <col min="13" max="13" width="14.5703125" customWidth="1"/>
    <col min="14" max="14" width="13.28515625" customWidth="1"/>
    <col min="15" max="15" width="6.85546875" customWidth="1"/>
  </cols>
  <sheetData>
    <row r="2" spans="1:15" x14ac:dyDescent="0.2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75" x14ac:dyDescent="0.25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2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2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60" x14ac:dyDescent="0.25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2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25">
      <c r="A8">
        <v>2019</v>
      </c>
      <c r="B8" s="1">
        <v>43466</v>
      </c>
      <c r="C8" s="28">
        <v>7.2290000000000028</v>
      </c>
      <c r="D8" s="24">
        <v>7.1980000000000004</v>
      </c>
      <c r="E8" s="24">
        <v>0.13100000000000001</v>
      </c>
      <c r="F8" s="24">
        <v>1.64</v>
      </c>
      <c r="G8" s="4">
        <f>SUM(D8:F8)</f>
        <v>8.9690000000000012</v>
      </c>
      <c r="H8" s="28">
        <v>11.077989491699993</v>
      </c>
      <c r="I8" s="24">
        <v>11.15</v>
      </c>
      <c r="J8" s="4">
        <f>SUM(G8+I8)</f>
        <v>20.119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25">
      <c r="A9">
        <v>2019</v>
      </c>
      <c r="B9" s="1">
        <v>43497</v>
      </c>
      <c r="C9" s="28">
        <v>6.4099999999999984</v>
      </c>
      <c r="D9" s="24">
        <v>6.181</v>
      </c>
      <c r="E9" s="24">
        <v>0.13700000000000001</v>
      </c>
      <c r="F9" s="24">
        <v>1.4550000000000001</v>
      </c>
      <c r="G9" s="4">
        <f t="shared" ref="G9:G32" si="2">SUM(D9:F9)</f>
        <v>7.7729999999999997</v>
      </c>
      <c r="H9" s="28">
        <v>9.9437302619407255</v>
      </c>
      <c r="I9" s="24">
        <v>10.122</v>
      </c>
      <c r="J9" s="4">
        <f t="shared" ref="J9:J31" si="3">SUM(G9+I9)</f>
        <v>17.895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2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25">
      <c r="A11">
        <v>2019</v>
      </c>
      <c r="B11" s="1">
        <v>43556</v>
      </c>
      <c r="C11" s="28">
        <v>6.6231040081046508</v>
      </c>
      <c r="D11" s="24">
        <v>6.5279999999999996</v>
      </c>
      <c r="E11" s="24">
        <v>0.14399999999999999</v>
      </c>
      <c r="F11" s="24">
        <v>1.5269999999999999</v>
      </c>
      <c r="G11" s="4">
        <f t="shared" si="2"/>
        <v>8.1989999999999998</v>
      </c>
      <c r="H11" s="28">
        <v>9.9986257094645357</v>
      </c>
      <c r="I11" s="24">
        <v>10.096</v>
      </c>
      <c r="J11" s="4">
        <f t="shared" si="3"/>
        <v>18.295000000000002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2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25">
      <c r="A13">
        <v>2019</v>
      </c>
      <c r="B13" s="1">
        <v>43617</v>
      </c>
      <c r="C13" s="28">
        <v>5.6674597525596591</v>
      </c>
      <c r="D13" s="24">
        <v>5.0460000000000003</v>
      </c>
      <c r="E13" s="24">
        <v>0.14799999999999999</v>
      </c>
      <c r="F13" s="24">
        <v>1.4750000000000001</v>
      </c>
      <c r="G13" s="4">
        <f t="shared" si="2"/>
        <v>6.6690000000000005</v>
      </c>
      <c r="H13" s="28">
        <v>9.8672034009612073</v>
      </c>
      <c r="I13" s="24">
        <v>9.3360000000000003</v>
      </c>
      <c r="J13" s="4">
        <f t="shared" si="3"/>
        <v>16.005000000000003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25">
      <c r="A14">
        <v>2019</v>
      </c>
      <c r="B14" s="1">
        <v>43647</v>
      </c>
      <c r="C14" s="28">
        <v>6.9855159477880768</v>
      </c>
      <c r="D14" s="24">
        <v>6.7119999999999997</v>
      </c>
      <c r="E14" s="24">
        <v>0.13200000000000001</v>
      </c>
      <c r="F14" s="24">
        <v>1.609</v>
      </c>
      <c r="G14" s="4">
        <f t="shared" si="2"/>
        <v>8.4529999999999994</v>
      </c>
      <c r="H14" s="28">
        <v>10.158226859708654</v>
      </c>
      <c r="I14" s="24">
        <v>9.5779999999999994</v>
      </c>
      <c r="J14" s="4">
        <f t="shared" si="3"/>
        <v>18.030999999999999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25">
      <c r="A15">
        <v>2019</v>
      </c>
      <c r="B15" s="1">
        <v>43678</v>
      </c>
      <c r="C15" s="28">
        <v>6.941873077630996</v>
      </c>
      <c r="D15" s="20">
        <v>6.7350000000000003</v>
      </c>
      <c r="E15" s="20">
        <v>0.14299999999999999</v>
      </c>
      <c r="F15" s="20">
        <v>1.3160000000000001</v>
      </c>
      <c r="G15" s="4">
        <f t="shared" si="2"/>
        <v>8.1940000000000008</v>
      </c>
      <c r="H15" s="28">
        <v>9.1992703093322934</v>
      </c>
      <c r="I15" s="20">
        <v>8.1790000000000003</v>
      </c>
      <c r="J15" s="4">
        <f t="shared" si="3"/>
        <v>16.373000000000001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25">
      <c r="A16">
        <v>2019</v>
      </c>
      <c r="B16" s="1">
        <v>43709</v>
      </c>
      <c r="C16" s="28">
        <v>6.7782173668742178</v>
      </c>
      <c r="D16" s="20">
        <v>6.2709999999999999</v>
      </c>
      <c r="E16" s="20">
        <v>8.4000000000000005E-2</v>
      </c>
      <c r="F16" s="20">
        <v>1.157</v>
      </c>
      <c r="G16" s="4">
        <f t="shared" si="2"/>
        <v>7.5119999999999996</v>
      </c>
      <c r="H16" s="28">
        <v>8.8393851976626401</v>
      </c>
      <c r="I16" s="24">
        <v>5.9649999999999999</v>
      </c>
      <c r="J16" s="4">
        <f t="shared" si="3"/>
        <v>13.477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25">
      <c r="A17">
        <v>2019</v>
      </c>
      <c r="B17" s="1">
        <v>43739</v>
      </c>
      <c r="C17" s="28">
        <v>7.1641292999684776</v>
      </c>
      <c r="D17" s="20">
        <v>7.3179999999999996</v>
      </c>
      <c r="E17" s="20">
        <v>0.14699999999999999</v>
      </c>
      <c r="F17" s="20">
        <v>1.357</v>
      </c>
      <c r="G17" s="4">
        <f t="shared" si="2"/>
        <v>8.8219999999999992</v>
      </c>
      <c r="H17" s="28">
        <v>10.712382510273065</v>
      </c>
      <c r="I17" s="20">
        <v>9.3879999999999999</v>
      </c>
      <c r="J17" s="4">
        <f t="shared" si="3"/>
        <v>18.21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25">
      <c r="A18">
        <v>2019</v>
      </c>
      <c r="B18" s="1">
        <v>43770</v>
      </c>
      <c r="C18" s="28">
        <v>7.2066702771484836</v>
      </c>
      <c r="D18" s="24">
        <v>8.0470000000000006</v>
      </c>
      <c r="E18" s="24">
        <v>0.14199999999999999</v>
      </c>
      <c r="F18" s="24">
        <v>1.2889999999999999</v>
      </c>
      <c r="G18" s="4">
        <f t="shared" si="2"/>
        <v>9.4779999999999998</v>
      </c>
      <c r="H18" s="28">
        <v>10.324887524335516</v>
      </c>
      <c r="I18" s="24">
        <v>10.039</v>
      </c>
      <c r="J18" s="4">
        <f t="shared" si="3"/>
        <v>19.516999999999999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25">
      <c r="A19">
        <v>2019</v>
      </c>
      <c r="B19" s="1">
        <v>43800</v>
      </c>
      <c r="C19" s="28">
        <v>7.6945427546501142</v>
      </c>
      <c r="D19" s="20">
        <v>8.6470000000000002</v>
      </c>
      <c r="E19" s="20">
        <v>0.14599999999999999</v>
      </c>
      <c r="F19" s="20">
        <v>1.427</v>
      </c>
      <c r="G19" s="4">
        <f t="shared" si="2"/>
        <v>10.220000000000001</v>
      </c>
      <c r="H19" s="28">
        <v>10.639467050560954</v>
      </c>
      <c r="I19" s="20">
        <v>10.755000000000001</v>
      </c>
      <c r="J19" s="4">
        <f t="shared" si="3"/>
        <v>20.975000000000001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25">
      <c r="A20">
        <v>2020</v>
      </c>
      <c r="B20" s="1">
        <v>43831</v>
      </c>
      <c r="C20" s="28">
        <v>8.635183863</v>
      </c>
      <c r="D20" s="24">
        <v>8.15</v>
      </c>
      <c r="E20" s="24">
        <v>0.14499999999999999</v>
      </c>
      <c r="F20" s="24">
        <v>1.4510000000000001</v>
      </c>
      <c r="G20" s="4">
        <f t="shared" si="2"/>
        <v>9.7460000000000004</v>
      </c>
      <c r="H20" s="28">
        <v>10.629834785801517</v>
      </c>
      <c r="I20" s="24">
        <v>10.483000000000001</v>
      </c>
      <c r="J20" s="4">
        <f t="shared" si="3"/>
        <v>20.228999999999999</v>
      </c>
      <c r="K20" s="28">
        <v>0.14212185899999999</v>
      </c>
      <c r="L20" s="28">
        <v>1.5747244629999999</v>
      </c>
      <c r="M20" s="28">
        <f t="shared" ref="M20:M31" si="5">L20+K20+C20</f>
        <v>10.352030185</v>
      </c>
      <c r="N20" s="28">
        <f t="shared" ref="N20:N31" si="6">SUM(C20+H20+K20+L20)/O20</f>
        <v>0.676834353896823</v>
      </c>
      <c r="O20">
        <v>31</v>
      </c>
    </row>
    <row r="21" spans="1:18" x14ac:dyDescent="0.25">
      <c r="A21">
        <v>2020</v>
      </c>
      <c r="B21" s="1">
        <v>43862</v>
      </c>
      <c r="C21" s="28">
        <v>8.1203650199999995</v>
      </c>
      <c r="D21" s="20">
        <v>8.1180000000000003</v>
      </c>
      <c r="E21" s="20">
        <v>0.13600000000000001</v>
      </c>
      <c r="F21" s="20">
        <v>1.4350000000000001</v>
      </c>
      <c r="G21" s="4">
        <f t="shared" si="2"/>
        <v>9.6890000000000001</v>
      </c>
      <c r="H21" s="28">
        <v>9.8940832177036704</v>
      </c>
      <c r="I21" s="20">
        <v>9.8810000000000002</v>
      </c>
      <c r="J21" s="4">
        <f t="shared" si="3"/>
        <v>19.57</v>
      </c>
      <c r="K21" s="28">
        <v>0.12945315700000001</v>
      </c>
      <c r="L21" s="28">
        <v>1.465807254</v>
      </c>
      <c r="M21" s="28">
        <f t="shared" si="5"/>
        <v>9.7156254309999994</v>
      </c>
      <c r="N21" s="28">
        <f t="shared" si="6"/>
        <v>0.67619684995529894</v>
      </c>
      <c r="O21">
        <v>29</v>
      </c>
    </row>
    <row r="22" spans="1:18" x14ac:dyDescent="0.25">
      <c r="A22">
        <v>2020</v>
      </c>
      <c r="B22" s="1">
        <v>43891</v>
      </c>
      <c r="C22" s="28">
        <v>8.6716134510000007</v>
      </c>
      <c r="D22" s="29">
        <v>8.2919999999999998</v>
      </c>
      <c r="E22" s="29">
        <v>0.13400000000000001</v>
      </c>
      <c r="F22" s="29">
        <v>1.617</v>
      </c>
      <c r="G22" s="26">
        <f t="shared" si="2"/>
        <v>10.042999999999999</v>
      </c>
      <c r="H22" s="28">
        <v>10.437550152803558</v>
      </c>
      <c r="I22" s="29">
        <v>10.676</v>
      </c>
      <c r="J22" s="4">
        <f t="shared" si="3"/>
        <v>20.719000000000001</v>
      </c>
      <c r="K22" s="28">
        <v>0.12891997199999999</v>
      </c>
      <c r="L22" s="28">
        <v>1.5416673919999999</v>
      </c>
      <c r="M22" s="28">
        <f t="shared" si="5"/>
        <v>10.342200815</v>
      </c>
      <c r="N22" s="28">
        <f t="shared" si="6"/>
        <v>0.67031454734850182</v>
      </c>
      <c r="O22">
        <v>31</v>
      </c>
      <c r="R22" s="1"/>
    </row>
    <row r="23" spans="1:18" x14ac:dyDescent="0.25">
      <c r="A23">
        <v>2020</v>
      </c>
      <c r="B23" s="1">
        <v>43922</v>
      </c>
      <c r="C23" s="28">
        <v>8.1978094410000004</v>
      </c>
      <c r="D23" s="24"/>
      <c r="E23" s="24"/>
      <c r="F23" s="24"/>
      <c r="G23" s="4">
        <f t="shared" si="2"/>
        <v>0</v>
      </c>
      <c r="H23" s="28">
        <v>9.3698246061682795</v>
      </c>
      <c r="I23" s="24"/>
      <c r="J23" s="4">
        <f t="shared" si="3"/>
        <v>0</v>
      </c>
      <c r="K23" s="28">
        <v>0.13015792200000001</v>
      </c>
      <c r="L23" s="28">
        <v>1.3612831249999999</v>
      </c>
      <c r="M23" s="28">
        <f t="shared" si="5"/>
        <v>9.6892504880000008</v>
      </c>
      <c r="N23" s="28">
        <f t="shared" si="6"/>
        <v>0.63530250313894265</v>
      </c>
      <c r="O23">
        <v>30</v>
      </c>
      <c r="R23" s="21"/>
    </row>
    <row r="24" spans="1:18" x14ac:dyDescent="0.25">
      <c r="A24">
        <v>2020</v>
      </c>
      <c r="B24" s="1">
        <v>43952</v>
      </c>
      <c r="C24" s="28">
        <v>8.2277759610000007</v>
      </c>
      <c r="D24" s="24"/>
      <c r="E24" s="24"/>
      <c r="F24" s="24"/>
      <c r="G24" s="26">
        <f t="shared" si="2"/>
        <v>0</v>
      </c>
      <c r="H24" s="28">
        <v>9.0079476915426469</v>
      </c>
      <c r="I24" s="24"/>
      <c r="J24" s="4">
        <f t="shared" si="3"/>
        <v>0</v>
      </c>
      <c r="K24" s="28">
        <v>0.12937469099999999</v>
      </c>
      <c r="L24" s="28">
        <v>1.211572329</v>
      </c>
      <c r="M24" s="28">
        <f t="shared" si="5"/>
        <v>9.5687229810000005</v>
      </c>
      <c r="N24" s="28">
        <f t="shared" si="6"/>
        <v>0.59924744104976269</v>
      </c>
      <c r="O24">
        <v>31</v>
      </c>
      <c r="R24" s="21"/>
    </row>
    <row r="25" spans="1:18" x14ac:dyDescent="0.25">
      <c r="A25">
        <v>2020</v>
      </c>
      <c r="B25" s="1">
        <v>43983</v>
      </c>
      <c r="C25" s="28">
        <v>7.9102624050000001</v>
      </c>
      <c r="D25" s="24"/>
      <c r="E25" s="24"/>
      <c r="F25" s="24"/>
      <c r="G25" s="4">
        <f t="shared" si="2"/>
        <v>0</v>
      </c>
      <c r="H25" s="28">
        <v>9.4774548712038502</v>
      </c>
      <c r="I25" s="24"/>
      <c r="J25" s="4">
        <f t="shared" si="3"/>
        <v>0</v>
      </c>
      <c r="K25" s="28">
        <v>0.12873606500000001</v>
      </c>
      <c r="L25" s="28">
        <v>1.442443838</v>
      </c>
      <c r="M25" s="28">
        <f t="shared" si="5"/>
        <v>9.4814423080000001</v>
      </c>
      <c r="N25" s="28">
        <f t="shared" si="6"/>
        <v>0.63196323930679499</v>
      </c>
      <c r="O25">
        <v>30</v>
      </c>
      <c r="R25" s="21"/>
    </row>
    <row r="26" spans="1:18" x14ac:dyDescent="0.25">
      <c r="A26">
        <v>2020</v>
      </c>
      <c r="B26" s="1">
        <v>44013</v>
      </c>
      <c r="C26" s="28">
        <v>8.6578304280000005</v>
      </c>
      <c r="D26" s="24"/>
      <c r="E26" s="24"/>
      <c r="F26" s="24"/>
      <c r="G26" s="26">
        <f t="shared" si="2"/>
        <v>0</v>
      </c>
      <c r="H26" s="28">
        <v>9.7012162995270508</v>
      </c>
      <c r="I26" s="24"/>
      <c r="J26" s="4">
        <f t="shared" si="3"/>
        <v>0</v>
      </c>
      <c r="K26" s="28">
        <v>0.127913891</v>
      </c>
      <c r="L26" s="28">
        <v>1.4335977799999999</v>
      </c>
      <c r="M26" s="28">
        <f t="shared" si="5"/>
        <v>10.219342099</v>
      </c>
      <c r="N26" s="28">
        <f t="shared" si="6"/>
        <v>0.64259865801700156</v>
      </c>
      <c r="O26">
        <v>31</v>
      </c>
      <c r="R26" s="21"/>
    </row>
    <row r="27" spans="1:18" x14ac:dyDescent="0.25">
      <c r="A27">
        <v>2020</v>
      </c>
      <c r="B27" s="1">
        <v>44044</v>
      </c>
      <c r="C27" s="28">
        <v>8.6353016290000006</v>
      </c>
      <c r="D27" s="20"/>
      <c r="E27" s="20"/>
      <c r="F27" s="20"/>
      <c r="G27" s="25">
        <f t="shared" si="2"/>
        <v>0</v>
      </c>
      <c r="H27" s="28">
        <v>9.3370536345585986</v>
      </c>
      <c r="I27" s="20"/>
      <c r="J27" s="4">
        <f t="shared" si="3"/>
        <v>0</v>
      </c>
      <c r="K27" s="28">
        <v>0.12914946599999999</v>
      </c>
      <c r="L27" s="28">
        <v>1.3191256309999999</v>
      </c>
      <c r="M27" s="28">
        <f t="shared" si="5"/>
        <v>10.083576726</v>
      </c>
      <c r="N27" s="28">
        <f t="shared" si="6"/>
        <v>0.62647194711479348</v>
      </c>
      <c r="O27">
        <v>31</v>
      </c>
      <c r="R27" s="21"/>
    </row>
    <row r="28" spans="1:18" x14ac:dyDescent="0.25">
      <c r="A28">
        <v>2020</v>
      </c>
      <c r="B28" s="1">
        <v>44075</v>
      </c>
      <c r="C28" s="28">
        <v>8.2451090849999993</v>
      </c>
      <c r="D28" s="20"/>
      <c r="E28" s="20"/>
      <c r="F28" s="20"/>
      <c r="G28" s="25">
        <f t="shared" si="2"/>
        <v>0</v>
      </c>
      <c r="H28" s="28">
        <v>9.3980446553422663</v>
      </c>
      <c r="I28" s="24"/>
      <c r="J28" s="4">
        <f t="shared" si="3"/>
        <v>0</v>
      </c>
      <c r="K28" s="28">
        <v>0.12639505600000001</v>
      </c>
      <c r="L28" s="28">
        <v>1.4234382699999999</v>
      </c>
      <c r="M28" s="28">
        <f t="shared" si="5"/>
        <v>9.7949424109999992</v>
      </c>
      <c r="N28" s="28">
        <f t="shared" si="6"/>
        <v>0.6397662355447421</v>
      </c>
      <c r="O28">
        <v>30</v>
      </c>
    </row>
    <row r="29" spans="1:18" x14ac:dyDescent="0.25">
      <c r="A29">
        <v>2020</v>
      </c>
      <c r="B29" s="1">
        <v>44105</v>
      </c>
      <c r="C29" s="28">
        <v>9.0123751040000002</v>
      </c>
      <c r="D29" s="20"/>
      <c r="E29" s="20"/>
      <c r="F29" s="20"/>
      <c r="G29" s="4">
        <f t="shared" si="2"/>
        <v>0</v>
      </c>
      <c r="H29" s="28">
        <v>10.533348708821961</v>
      </c>
      <c r="I29" s="20"/>
      <c r="J29" s="4">
        <f t="shared" si="3"/>
        <v>0</v>
      </c>
      <c r="K29" s="28">
        <v>0.130992777</v>
      </c>
      <c r="L29" s="28">
        <v>1.5358997720000001</v>
      </c>
      <c r="M29" s="28">
        <f t="shared" si="5"/>
        <v>10.679267653</v>
      </c>
      <c r="N29" s="28">
        <f t="shared" si="6"/>
        <v>0.68427794715554713</v>
      </c>
      <c r="O29">
        <v>31</v>
      </c>
    </row>
    <row r="30" spans="1:18" x14ac:dyDescent="0.25">
      <c r="A30">
        <v>2020</v>
      </c>
      <c r="B30" s="1">
        <v>44136</v>
      </c>
      <c r="C30" s="28">
        <v>8.8292919130000005</v>
      </c>
      <c r="D30" s="24"/>
      <c r="E30" s="24"/>
      <c r="F30" s="24"/>
      <c r="G30" s="25">
        <f t="shared" si="2"/>
        <v>0</v>
      </c>
      <c r="H30" s="28">
        <v>10.47963380298841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10.500681766</v>
      </c>
      <c r="N30" s="28">
        <f t="shared" si="6"/>
        <v>0.6993438522996136</v>
      </c>
      <c r="O30">
        <v>30</v>
      </c>
    </row>
    <row r="31" spans="1:18" x14ac:dyDescent="0.25">
      <c r="A31">
        <v>2020</v>
      </c>
      <c r="B31" s="1">
        <v>44166</v>
      </c>
      <c r="C31" s="28">
        <v>9.2316043879999992</v>
      </c>
      <c r="D31" s="20"/>
      <c r="E31" s="20"/>
      <c r="F31" s="20"/>
      <c r="G31" s="4">
        <f t="shared" si="2"/>
        <v>0</v>
      </c>
      <c r="H31" s="28">
        <v>10.897136628959561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10.995431658999999</v>
      </c>
      <c r="N31" s="28">
        <f t="shared" si="6"/>
        <v>0.70621188025675996</v>
      </c>
      <c r="O31">
        <v>31</v>
      </c>
    </row>
    <row r="32" spans="1:18" ht="15" hidden="1" customHeight="1" x14ac:dyDescent="0.25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25">
      <c r="A33" s="3"/>
      <c r="B33" s="1"/>
      <c r="C33" s="2"/>
      <c r="F33" s="20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49</v>
      </c>
    </row>
    <row r="41" spans="1:10" x14ac:dyDescent="0.25">
      <c r="A41" t="s">
        <v>50</v>
      </c>
    </row>
    <row r="42" spans="1:10" x14ac:dyDescent="0.25">
      <c r="A42" t="s">
        <v>51</v>
      </c>
    </row>
    <row r="43" spans="1:10" x14ac:dyDescent="0.25">
      <c r="A43" t="s">
        <v>52</v>
      </c>
    </row>
    <row r="44" spans="1:10" x14ac:dyDescent="0.25">
      <c r="A44" t="s">
        <v>53</v>
      </c>
    </row>
    <row r="45" spans="1:10" x14ac:dyDescent="0.25">
      <c r="A45" t="s">
        <v>54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55</v>
      </c>
    </row>
    <row r="54" spans="1:4" x14ac:dyDescent="0.25">
      <c r="A54" t="s">
        <v>56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48</v>
      </c>
    </row>
    <row r="62" spans="1:4" x14ac:dyDescent="0.25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7" workbookViewId="0">
      <selection activeCell="D16" sqref="D16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5.28515625" customWidth="1"/>
    <col min="11" max="11" width="12.7109375" customWidth="1"/>
    <col min="13" max="13" width="14.5703125" customWidth="1"/>
    <col min="14" max="14" width="10.7109375" bestFit="1" customWidth="1"/>
  </cols>
  <sheetData>
    <row r="2" spans="1:14" x14ac:dyDescent="0.2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75" x14ac:dyDescent="0.25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25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2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60" x14ac:dyDescent="0.25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2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2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1.4604974193548388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1.8198390322580649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0.64900000000000002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2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1.3885175000000001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1.7461489285714287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0.63910714285714287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2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2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1.3687039999999999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1.7190569999999998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0.60983333333333334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2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2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1.0579780000000001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1.3982670000000001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0.53350000000000009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2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1.3618864516129032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1.7151409677419354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0.58164516129032251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2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1.3665532258064517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0.26702064516129032</v>
      </c>
      <c r="G15" s="32">
        <f>'produksjonsdata-Sm3'!G15*6.29/'produksjonsdata-per dag'!$N15</f>
        <v>1.6625890322580645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263.83870967741933</v>
      </c>
      <c r="J15" s="32">
        <f>'produksjonsdata-Sm3'!J15/N15</f>
        <v>0.52816129032258063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2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1.3148196666666665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1.575016</v>
      </c>
      <c r="H16" s="32">
        <f>'produksjonsdata-Sm3'!H16*1000/'produksjonsdata-per dag'!$N16</f>
        <v>294.64617325542133</v>
      </c>
      <c r="I16" s="32">
        <f>'produksjonsdata-Sm3'!I16*1000/'produksjonsdata-per dag'!$N16</f>
        <v>198.83333333333334</v>
      </c>
      <c r="J16" s="32">
        <f>'produksjonsdata-Sm3'!J16/N16</f>
        <v>0.44923333333333332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2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1.4848458064516128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0.27533967741935483</v>
      </c>
      <c r="G17" s="32">
        <f>'produksjonsdata-Sm3'!G17*6.29/'produksjonsdata-per dag'!$N17</f>
        <v>1.7900122580645159</v>
      </c>
      <c r="H17" s="32">
        <f>'produksjonsdata-Sm3'!H17*1000/'produksjonsdata-per dag'!$N17</f>
        <v>345.56072613784079</v>
      </c>
      <c r="I17" s="32">
        <f>'produksjonsdata-Sm3'!I17*1000/'produksjonsdata-per dag'!$N17</f>
        <v>302.83870967741933</v>
      </c>
      <c r="J17" s="32">
        <f>'produksjonsdata-Sm3'!J17/N17</f>
        <v>0.58741935483870966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2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1.6871876666666668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0.27026033333333327</v>
      </c>
      <c r="G18" s="32">
        <f>'produksjonsdata-Sm3'!G18*6.29/'produksjonsdata-per dag'!$N18</f>
        <v>1.9872206666666665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0.65056666666666663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2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1.7545041935483872</v>
      </c>
      <c r="E19" s="32">
        <f>'produksjonsdata-Sm3'!E19*6.29/'produksjonsdata-per dag'!$N19</f>
        <v>2.9623870967741932E-2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2.0736709677419354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346.93548387096774</v>
      </c>
      <c r="J19" s="32">
        <f>'produksjonsdata-Sm3'!J19/N19</f>
        <v>0.67661290322580647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25">
      <c r="A20">
        <v>2020</v>
      </c>
      <c r="B20" s="1">
        <v>43831</v>
      </c>
      <c r="C20" s="32">
        <f>'produksjonsdata-Sm3'!C20*6.29/'produksjonsdata-per dag'!$N20</f>
        <v>1.752106661234516</v>
      </c>
      <c r="D20" s="32">
        <f>'produksjonsdata-Sm3'!D20*6.29/'produksjonsdata-per dag'!$N20</f>
        <v>1.6536612903225807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0.29441258064516129</v>
      </c>
      <c r="G20" s="32">
        <f>'produksjonsdata-Sm3'!G20*6.29/'produksjonsdata-per dag'!$N20</f>
        <v>1.9774948387096773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338.16129032258067</v>
      </c>
      <c r="J20" s="32">
        <f>'produksjonsdata-Sm3'!J20/N20</f>
        <v>0.65254838709677421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2.1004603181822579</v>
      </c>
      <c r="N20">
        <f t="shared" si="1"/>
        <v>31</v>
      </c>
    </row>
    <row r="21" spans="1:18" x14ac:dyDescent="0.25">
      <c r="A21">
        <v>2020</v>
      </c>
      <c r="B21" s="1">
        <v>43862</v>
      </c>
      <c r="C21" s="32">
        <f>'produksjonsdata-Sm3'!C21*6.29/'produksjonsdata-per dag'!$N21</f>
        <v>1.7612791715793104</v>
      </c>
      <c r="D21" s="32">
        <f>'produksjonsdata-Sm3'!D21*6.29/'produksjonsdata-per dag'!$N21</f>
        <v>1.7607662068965519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0.31124655172413795</v>
      </c>
      <c r="G21" s="32">
        <f>'produksjonsdata-Sm3'!G21*6.29/'produksjonsdata-per dag'!$N21</f>
        <v>2.1015106896551723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0.67482758620689653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2.1072856538272413</v>
      </c>
      <c r="N21">
        <f t="shared" si="1"/>
        <v>29</v>
      </c>
    </row>
    <row r="22" spans="1:18" x14ac:dyDescent="0.25">
      <c r="A22">
        <v>2020</v>
      </c>
      <c r="B22" s="1">
        <v>43891</v>
      </c>
      <c r="C22" s="32">
        <f>'produksjonsdata-Sm3'!C22*6.29/'produksjonsdata-per dag'!$N22</f>
        <v>1.7594983421545163</v>
      </c>
      <c r="D22" s="32">
        <f>'produksjonsdata-Sm3'!D22*6.29/'produksjonsdata-per dag'!$N22</f>
        <v>1.6824735483870967</v>
      </c>
      <c r="E22" s="32">
        <f>'produksjonsdata-Sm3'!E22*6.29/'produksjonsdata-per dag'!$N22</f>
        <v>2.718903225806452E-2</v>
      </c>
      <c r="F22" s="32">
        <f>'produksjonsdata-Sm3'!F22*6.29/'produksjonsdata-per dag'!$N22</f>
        <v>0.32809451612903229</v>
      </c>
      <c r="G22" s="32">
        <f>'produksjonsdata-Sm3'!G22*6.29/'produksjonsdata-per dag'!$N22</f>
        <v>2.0377570967741936</v>
      </c>
      <c r="H22" s="32">
        <f>'produksjonsdata-Sm3'!H22*1000/'produksjonsdata-per dag'!$N22</f>
        <v>336.69516621946963</v>
      </c>
      <c r="I22" s="32">
        <f>'produksjonsdata-Sm3'!I22*1000/'produksjonsdata-per dag'!$N22</f>
        <v>344.38709677419354</v>
      </c>
      <c r="J22" s="32">
        <f>'produksjonsdata-Sm3'!J22/N22</f>
        <v>0.66835483870967749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2.098465907301613</v>
      </c>
      <c r="N22">
        <f t="shared" si="1"/>
        <v>31</v>
      </c>
      <c r="R22" s="1"/>
    </row>
    <row r="23" spans="1:18" x14ac:dyDescent="0.25">
      <c r="A23">
        <v>2020</v>
      </c>
      <c r="B23" s="1">
        <v>43922</v>
      </c>
      <c r="C23" s="32">
        <f>'produksjonsdata-Sm3'!C23*6.29/'produksjonsdata-per dag'!$N23</f>
        <v>1.7188073794630001</v>
      </c>
      <c r="D23" s="32">
        <f>'produksjonsdata-Sm3'!D23*6.29/'produksjonsdata-per dag'!$N23</f>
        <v>0</v>
      </c>
      <c r="E23" s="32">
        <f>'produksjonsdata-Sm3'!E23*6.29/'produksjonsdata-per dag'!$N23</f>
        <v>0</v>
      </c>
      <c r="F23" s="32">
        <f>'produksjonsdata-Sm3'!F23*6.29/'produksjonsdata-per dag'!$N23</f>
        <v>0</v>
      </c>
      <c r="G23" s="32">
        <f>'produksjonsdata-Sm3'!G23*6.29/'produksjonsdata-per dag'!$N23</f>
        <v>0</v>
      </c>
      <c r="H23" s="32">
        <f>'produksjonsdata-Sm3'!H23*1000/'produksjonsdata-per dag'!$N23</f>
        <v>312.32748687227598</v>
      </c>
      <c r="I23" s="32">
        <f>'produksjonsdata-Sm3'!I23*1000/'produksjonsdata-per dag'!$N23</f>
        <v>0</v>
      </c>
      <c r="J23" s="32">
        <f>'produksjonsdata-Sm3'!J23/N23</f>
        <v>0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2.0315128523173334</v>
      </c>
      <c r="N23">
        <f t="shared" si="1"/>
        <v>30</v>
      </c>
      <c r="R23" s="21"/>
    </row>
    <row r="24" spans="1:18" x14ac:dyDescent="0.25">
      <c r="A24">
        <v>2020</v>
      </c>
      <c r="B24" s="1">
        <v>43952</v>
      </c>
      <c r="C24" s="32">
        <f>'produksjonsdata-Sm3'!C24*6.29/'produksjonsdata-per dag'!$N24</f>
        <v>1.6694422836996776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290.57895779169831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1.9415247596932259</v>
      </c>
      <c r="N24">
        <f t="shared" si="1"/>
        <v>31</v>
      </c>
      <c r="R24" s="21"/>
    </row>
    <row r="25" spans="1:18" x14ac:dyDescent="0.25">
      <c r="A25">
        <v>2020</v>
      </c>
      <c r="B25" s="1">
        <v>43983</v>
      </c>
      <c r="C25" s="32">
        <f>'produksjonsdata-Sm3'!C25*6.29/'produksjonsdata-per dag'!$N25</f>
        <v>1.6585183509149999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315.91516237346167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1.9879424039106666</v>
      </c>
      <c r="N25">
        <f t="shared" si="1"/>
        <v>30</v>
      </c>
      <c r="R25" s="21"/>
    </row>
    <row r="26" spans="1:18" x14ac:dyDescent="0.25">
      <c r="A26">
        <v>2020</v>
      </c>
      <c r="B26" s="1">
        <v>44013</v>
      </c>
      <c r="C26" s="32">
        <f>'produksjonsdata-Sm3'!C26*6.29/'produksjonsdata-per dag'!$N26</f>
        <v>1.7567017223264518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312.94246127506614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2.0735374775067745</v>
      </c>
      <c r="N26">
        <f t="shared" si="1"/>
        <v>31</v>
      </c>
      <c r="R26" s="21"/>
    </row>
    <row r="27" spans="1:18" x14ac:dyDescent="0.25">
      <c r="A27">
        <v>2020</v>
      </c>
      <c r="B27" s="1">
        <v>44044</v>
      </c>
      <c r="C27" s="32">
        <f>'produksjonsdata-Sm3'!C27*6.29/'produksjonsdata-per dag'!$N27</f>
        <v>1.7521305563358065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301.19527853414837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2.0459902453722583</v>
      </c>
      <c r="N27">
        <f t="shared" si="1"/>
        <v>31</v>
      </c>
      <c r="R27" s="21"/>
    </row>
    <row r="28" spans="1:18" x14ac:dyDescent="0.25">
      <c r="A28">
        <v>2020</v>
      </c>
      <c r="B28" s="1">
        <v>44075</v>
      </c>
      <c r="C28" s="32">
        <f>'produksjonsdata-Sm3'!C28*6.29/'produksjonsdata-per dag'!$N28</f>
        <v>1.7287245381549998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313.26815517807552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2.0536729255063331</v>
      </c>
      <c r="N28">
        <f t="shared" si="1"/>
        <v>30</v>
      </c>
    </row>
    <row r="29" spans="1:18" x14ac:dyDescent="0.25">
      <c r="A29">
        <v>2020</v>
      </c>
      <c r="B29" s="1">
        <v>44105</v>
      </c>
      <c r="C29" s="32">
        <f>'produksjonsdata-Sm3'!C29*6.29/'produksjonsdata-per dag'!$N29</f>
        <v>1.828639980779355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339.78544222006326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2.1668578560441936</v>
      </c>
      <c r="N29">
        <f t="shared" si="1"/>
        <v>31</v>
      </c>
    </row>
    <row r="30" spans="1:18" x14ac:dyDescent="0.25">
      <c r="A30">
        <v>2020</v>
      </c>
      <c r="B30" s="1">
        <v>44136</v>
      </c>
      <c r="C30" s="32">
        <f>'produksjonsdata-Sm3'!C30*6.29/'produksjonsdata-per dag'!$N30</f>
        <v>1.8512082044256668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349.32112676628032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2.2016429436046669</v>
      </c>
      <c r="N30">
        <f t="shared" si="1"/>
        <v>30</v>
      </c>
    </row>
    <row r="31" spans="1:18" x14ac:dyDescent="0.25">
      <c r="A31">
        <v>2020</v>
      </c>
      <c r="B31" s="1">
        <v>44166</v>
      </c>
      <c r="C31" s="32">
        <f>'produksjonsdata-Sm3'!C31*6.29/'produksjonsdata-per dag'!$N31</f>
        <v>1.8731223096941936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351.52053641805037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2.2310085527454837</v>
      </c>
      <c r="N31">
        <f t="shared" si="1"/>
        <v>31</v>
      </c>
    </row>
    <row r="32" spans="1:18" ht="15" customHeight="1" x14ac:dyDescent="0.25">
      <c r="A32" s="3"/>
      <c r="B32" s="33">
        <v>44197</v>
      </c>
      <c r="C32" s="2"/>
      <c r="I32" s="20"/>
    </row>
    <row r="33" spans="1:10" x14ac:dyDescent="0.25">
      <c r="A33" s="3"/>
      <c r="B33" s="1"/>
      <c r="C33" s="2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49</v>
      </c>
    </row>
    <row r="41" spans="1:10" x14ac:dyDescent="0.25">
      <c r="A41" t="s">
        <v>50</v>
      </c>
    </row>
    <row r="42" spans="1:10" x14ac:dyDescent="0.25">
      <c r="A42" t="s">
        <v>51</v>
      </c>
    </row>
    <row r="43" spans="1:10" x14ac:dyDescent="0.25">
      <c r="A43" t="s">
        <v>52</v>
      </c>
    </row>
    <row r="44" spans="1:10" x14ac:dyDescent="0.25">
      <c r="A44" t="s">
        <v>53</v>
      </c>
    </row>
    <row r="45" spans="1:10" x14ac:dyDescent="0.25">
      <c r="A45" t="s">
        <v>54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55</v>
      </c>
    </row>
    <row r="54" spans="1:4" x14ac:dyDescent="0.25">
      <c r="A54" t="s">
        <v>56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38</v>
      </c>
    </row>
    <row r="62" spans="1:4" x14ac:dyDescent="0.2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2020-04-14T12:34:53Z</cp:lastPrinted>
  <dcterms:created xsi:type="dcterms:W3CDTF">2009-02-17T11:13:04Z</dcterms:created>
  <dcterms:modified xsi:type="dcterms:W3CDTF">2020-04-14T12:37:03Z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