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uH\Desktop\"/>
    </mc:Choice>
  </mc:AlternateContent>
  <xr:revisionPtr revIDLastSave="0" documentId="8_{267BC534-4657-4DEE-8DB7-B803C482B28A}" xr6:coauthVersionLast="41" xr6:coauthVersionMax="41" xr10:uidLastSave="{00000000-0000-0000-0000-000000000000}"/>
  <bookViews>
    <workbookView xWindow="-110" yWindow="-110" windowWidth="25820" windowHeight="14020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" l="1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O31" i="20" s="1"/>
  <c r="I31" i="20"/>
  <c r="H30" i="20"/>
  <c r="O30" i="20" s="1"/>
  <c r="H29" i="20"/>
  <c r="O29" i="20" s="1"/>
  <c r="I29" i="20"/>
  <c r="I28" i="20"/>
  <c r="H28" i="20"/>
  <c r="O28" i="20" s="1"/>
  <c r="H27" i="20"/>
  <c r="O27" i="20" s="1"/>
  <c r="I27" i="20"/>
  <c r="I26" i="20"/>
  <c r="H26" i="20"/>
  <c r="O26" i="20" s="1"/>
  <c r="I25" i="20"/>
  <c r="H25" i="20"/>
  <c r="H24" i="20"/>
  <c r="O24" i="20" s="1"/>
  <c r="H23" i="20"/>
  <c r="O23" i="20" s="1"/>
  <c r="I23" i="20"/>
  <c r="I22" i="20"/>
  <c r="H22" i="20"/>
  <c r="O22" i="20" s="1"/>
  <c r="H19" i="20"/>
  <c r="O19" i="20" s="1"/>
  <c r="H18" i="20"/>
  <c r="O18" i="20" s="1"/>
  <c r="I19" i="20"/>
  <c r="I18" i="20"/>
  <c r="I17" i="20"/>
  <c r="H17" i="20"/>
  <c r="O17" i="20" s="1"/>
  <c r="H16" i="20"/>
  <c r="O16" i="20" s="1"/>
  <c r="H15" i="20"/>
  <c r="H14" i="20"/>
  <c r="O14" i="20" s="1"/>
  <c r="H13" i="20"/>
  <c r="O13" i="20" s="1"/>
  <c r="I14" i="20"/>
  <c r="I13" i="20"/>
  <c r="I12" i="20"/>
  <c r="H12" i="20"/>
  <c r="O12" i="20" s="1"/>
  <c r="H11" i="20"/>
  <c r="O11" i="20" s="1"/>
  <c r="I10" i="20"/>
  <c r="H10" i="20"/>
  <c r="O10" i="20" s="1"/>
  <c r="I9" i="20"/>
  <c r="H9" i="20"/>
  <c r="O9" i="20" s="1"/>
  <c r="I8" i="20"/>
  <c r="H8" i="20"/>
  <c r="O8" i="20" s="1"/>
  <c r="I20" i="20"/>
  <c r="H20" i="20"/>
  <c r="O20" i="20" s="1"/>
  <c r="I21" i="20"/>
  <c r="J31" i="2"/>
  <c r="J31" i="20" s="1"/>
  <c r="J30" i="2"/>
  <c r="J30" i="20" s="1"/>
  <c r="J26" i="2"/>
  <c r="J26" i="20" s="1"/>
  <c r="O25" i="20" l="1"/>
  <c r="O21" i="20"/>
  <c r="O15" i="20"/>
  <c r="M9" i="20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<sst xmlns="http://schemas.openxmlformats.org/spreadsheetml/2006/main" count="197" uniqueCount="59">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</sst>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176013189286E-2"/>
          <c:y val="0.13711679425636597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1.7917514285714287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1.8023893548387095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9.2640141835676482E-2"/>
          <c:y val="0.1456011763779745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1.7917514285714287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1.7917514285714287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0.30259392857142858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1.7917514285714287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0.30259392857142858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330.19354838709677</c:v>
                </c:pt>
                <c:pt idx="1">
                  <c:v>321.03571428571428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330.19354838709677</c:v>
                </c:pt>
                <c:pt idx="1">
                  <c:v>321.03571428571428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0.66751612903225799</c:v>
                </c:pt>
                <c:pt idx="1">
                  <c:v>0.65610714285714289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0.63329032258064522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0.15503</cdr:x>
      <cdr:y>0.3644</cdr:y>
    </cdr:from>
    <cdr:to>
      <cdr:x>0.20057</cdr:x>
      <cdr:y>0.57291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1023337" y="2593067"/>
          <a:ext cx="1247539" cy="421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0.18856</cdr:x>
      <cdr:y>0.37948</cdr:y>
    </cdr:from>
    <cdr:to>
      <cdr:x>0.22916</cdr:x>
      <cdr:y>0.54995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424866" y="2592390"/>
          <a:ext cx="1019941" cy="376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0.19678</cdr:x>
      <cdr:y>0.38886</cdr:y>
    </cdr:from>
    <cdr:to>
      <cdr:x>0.24077</cdr:x>
      <cdr:y>0.58217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448411" y="2701104"/>
          <a:ext cx="1156595" cy="40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0.20294</cdr:x>
      <cdr:y>0.37463</cdr:y>
    </cdr:from>
    <cdr:to>
      <cdr:x>0.24354</cdr:x>
      <cdr:y>0.57669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462722" y="2655272"/>
          <a:ext cx="1207793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0.18377</cdr:x>
      <cdr:y>0.334</cdr:y>
    </cdr:from>
    <cdr:to>
      <cdr:x>0.23052</cdr:x>
      <cdr:y>0.57521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201759" y="2502917"/>
          <a:ext cx="1443186" cy="43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0.17927</cdr:x>
      <cdr:y>0.31993</cdr:y>
    </cdr:from>
    <cdr:to>
      <cdr:x>0.22448</cdr:x>
      <cdr:y>0.5922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059904" y="2518799"/>
          <a:ext cx="1629021" cy="41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0.1448</cdr:x>
      <cdr:y>0.40792</cdr:y>
    </cdr:from>
    <cdr:to>
      <cdr:x>0.18732</cdr:x>
      <cdr:y>0.56693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1056540" y="2757208"/>
          <a:ext cx="963716" cy="393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80" zoomScaleNormal="80" workbookViewId="0">
      <selection activeCell="F21" sqref="F21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4.453125" bestFit="1" customWidth="1"/>
    <col min="13" max="13" width="14.54296875" customWidth="1"/>
    <col min="14" max="14" width="13.453125" customWidth="1"/>
    <col min="15" max="15" width="6.81640625" customWidth="1"/>
  </cols>
  <sheetData>
    <row r="2" spans="1:15" x14ac:dyDescent="0.3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35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35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35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35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35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35">
      <c r="A14">
        <v>2020</v>
      </c>
      <c r="B14" s="1">
        <v>44013</v>
      </c>
      <c r="C14" s="28">
        <v>8.5015898251192379</v>
      </c>
      <c r="D14" s="24">
        <v>8.5660000000000007</v>
      </c>
      <c r="E14" s="24">
        <v>0.13200000000000001</v>
      </c>
      <c r="F14" s="24">
        <v>1.46</v>
      </c>
      <c r="G14" s="4">
        <f t="shared" si="2"/>
        <v>10.158000000000001</v>
      </c>
      <c r="H14" s="28">
        <v>9.6138486239791217</v>
      </c>
      <c r="I14" s="24">
        <v>9.4740000000000002</v>
      </c>
      <c r="J14" s="4">
        <f t="shared" si="3"/>
        <v>19.632000000000001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35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35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35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35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35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35">
      <c r="A20">
        <v>2021</v>
      </c>
      <c r="B20" s="1">
        <v>44197</v>
      </c>
      <c r="C20" s="28">
        <v>8.891616769877146</v>
      </c>
      <c r="D20" s="24">
        <v>8.8829999999999991</v>
      </c>
      <c r="E20" s="24">
        <v>6.2E-2</v>
      </c>
      <c r="F20" s="24">
        <v>1.512</v>
      </c>
      <c r="G20" s="4">
        <f t="shared" si="2"/>
        <v>10.456999999999999</v>
      </c>
      <c r="H20" s="28">
        <v>9.9770539729733212</v>
      </c>
      <c r="I20" s="24">
        <v>10.236000000000001</v>
      </c>
      <c r="J20" s="4">
        <f t="shared" si="3"/>
        <v>20.692999999999998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35">
      <c r="A21">
        <v>2021</v>
      </c>
      <c r="B21" s="1">
        <v>44228</v>
      </c>
      <c r="C21" s="28">
        <v>7.9473328612486966</v>
      </c>
      <c r="D21" s="29">
        <v>7.976</v>
      </c>
      <c r="E21" s="29">
        <v>5.8999999999999997E-2</v>
      </c>
      <c r="F21" s="29">
        <v>1.347</v>
      </c>
      <c r="G21" s="4">
        <f t="shared" si="2"/>
        <v>9.3819999999999997</v>
      </c>
      <c r="H21" s="28">
        <v>8.9926961764437117</v>
      </c>
      <c r="I21" s="29">
        <v>8.9890000000000008</v>
      </c>
      <c r="J21" s="4">
        <f t="shared" si="3"/>
        <v>18.371000000000002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35">
      <c r="A22">
        <v>2021</v>
      </c>
      <c r="B22" s="1">
        <v>44256</v>
      </c>
      <c r="C22" s="28">
        <v>8.795891776831013</v>
      </c>
      <c r="D22" s="29"/>
      <c r="E22" s="29"/>
      <c r="F22" s="29"/>
      <c r="G22" s="26">
        <f t="shared" si="2"/>
        <v>0</v>
      </c>
      <c r="H22" s="28">
        <v>9.8812925982143494</v>
      </c>
      <c r="I22" s="29"/>
      <c r="J22" s="4">
        <f t="shared" si="3"/>
        <v>0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35">
      <c r="A23">
        <v>2021</v>
      </c>
      <c r="B23" s="1">
        <v>44287</v>
      </c>
      <c r="C23" s="28">
        <v>7.971223647462466</v>
      </c>
      <c r="D23" s="29"/>
      <c r="E23" s="29"/>
      <c r="F23" s="29"/>
      <c r="G23" s="4">
        <f t="shared" si="2"/>
        <v>0</v>
      </c>
      <c r="H23" s="28">
        <v>8.2716033054237279</v>
      </c>
      <c r="I23" s="29"/>
      <c r="J23" s="4">
        <f t="shared" si="3"/>
        <v>0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35">
      <c r="A24">
        <v>2021</v>
      </c>
      <c r="B24" s="1">
        <v>44317</v>
      </c>
      <c r="C24" s="28">
        <v>7.8415790451836074</v>
      </c>
      <c r="D24" s="29"/>
      <c r="E24" s="29"/>
      <c r="F24" s="29"/>
      <c r="G24" s="26">
        <f t="shared" si="2"/>
        <v>0</v>
      </c>
      <c r="H24" s="28">
        <v>8.4884148899606764</v>
      </c>
      <c r="I24" s="29"/>
      <c r="J24" s="4">
        <f t="shared" si="3"/>
        <v>0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35">
      <c r="A25">
        <v>2021</v>
      </c>
      <c r="B25" s="1">
        <v>44348</v>
      </c>
      <c r="C25" s="28">
        <v>8.2820884319960442</v>
      </c>
      <c r="D25" s="29"/>
      <c r="E25" s="29"/>
      <c r="F25" s="29"/>
      <c r="G25" s="4">
        <f t="shared" si="2"/>
        <v>0</v>
      </c>
      <c r="H25" s="28">
        <v>8.5524970409120868</v>
      </c>
      <c r="I25" s="29"/>
      <c r="J25" s="4">
        <f t="shared" si="3"/>
        <v>0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35">
      <c r="A26">
        <v>2021</v>
      </c>
      <c r="B26" s="1">
        <v>44378</v>
      </c>
      <c r="C26" s="28">
        <v>8.6359550157412741</v>
      </c>
      <c r="D26" s="29"/>
      <c r="E26" s="29"/>
      <c r="F26" s="29"/>
      <c r="G26" s="26">
        <f t="shared" si="2"/>
        <v>0</v>
      </c>
      <c r="H26" s="28">
        <v>9.8061104850577383</v>
      </c>
      <c r="I26" s="29"/>
      <c r="J26" s="4">
        <f t="shared" si="3"/>
        <v>0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35">
      <c r="A27">
        <v>2021</v>
      </c>
      <c r="B27" s="1">
        <v>44409</v>
      </c>
      <c r="C27" s="28">
        <v>8.6754916069112369</v>
      </c>
      <c r="D27" s="29"/>
      <c r="E27" s="29"/>
      <c r="F27" s="29"/>
      <c r="G27" s="25">
        <f t="shared" si="2"/>
        <v>0</v>
      </c>
      <c r="H27" s="28">
        <v>9.6893022106347182</v>
      </c>
      <c r="I27" s="29"/>
      <c r="J27" s="4">
        <f t="shared" si="3"/>
        <v>0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35">
      <c r="A28">
        <v>2021</v>
      </c>
      <c r="B28" s="1">
        <v>44440</v>
      </c>
      <c r="C28" s="28">
        <v>8.3629843185335631</v>
      </c>
      <c r="D28" s="29"/>
      <c r="E28" s="29"/>
      <c r="F28" s="29"/>
      <c r="G28" s="25">
        <f t="shared" si="2"/>
        <v>0</v>
      </c>
      <c r="H28" s="28">
        <v>8.6379183341364563</v>
      </c>
      <c r="I28" s="29"/>
      <c r="J28" s="4">
        <f t="shared" si="3"/>
        <v>0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35">
      <c r="A29">
        <v>2021</v>
      </c>
      <c r="B29" s="1">
        <v>44470</v>
      </c>
      <c r="C29" s="28">
        <v>8.7025791641899559</v>
      </c>
      <c r="D29" s="29"/>
      <c r="E29" s="29"/>
      <c r="F29" s="29"/>
      <c r="G29" s="4">
        <f t="shared" si="2"/>
        <v>0</v>
      </c>
      <c r="H29" s="28">
        <v>10.269816318734653</v>
      </c>
      <c r="I29" s="29"/>
      <c r="J29" s="4">
        <f t="shared" si="3"/>
        <v>0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35">
      <c r="A30">
        <v>2021</v>
      </c>
      <c r="B30" s="1">
        <v>44501</v>
      </c>
      <c r="C30" s="28">
        <v>8.6836120635061889</v>
      </c>
      <c r="D30" s="29"/>
      <c r="E30" s="29"/>
      <c r="F30" s="29"/>
      <c r="G30" s="25">
        <f t="shared" si="2"/>
        <v>0</v>
      </c>
      <c r="H30" s="28">
        <v>9.9218889791883402</v>
      </c>
      <c r="I30" s="29"/>
      <c r="J30" s="4">
        <f t="shared" si="3"/>
        <v>0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35">
      <c r="A31">
        <v>2021</v>
      </c>
      <c r="B31" s="1">
        <v>44531</v>
      </c>
      <c r="C31" s="28">
        <v>9.0953141292084183</v>
      </c>
      <c r="D31" s="29"/>
      <c r="E31" s="29"/>
      <c r="F31" s="29"/>
      <c r="G31" s="4">
        <f t="shared" si="2"/>
        <v>0</v>
      </c>
      <c r="H31" s="28">
        <v>10.361352518739492</v>
      </c>
      <c r="I31" s="29"/>
      <c r="J31" s="4">
        <f t="shared" si="3"/>
        <v>0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35">
      <c r="A32" s="3"/>
      <c r="B32" s="1"/>
      <c r="C32" s="2"/>
      <c r="D32" s="18"/>
      <c r="E32" s="18"/>
      <c r="F32" s="18"/>
      <c r="G32" s="4">
        <f t="shared" si="2"/>
        <v>0</v>
      </c>
      <c r="I32" s="29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35">
      <c r="A33" s="3"/>
      <c r="B33" s="1"/>
      <c r="C33" s="2"/>
      <c r="D33" s="18"/>
      <c r="E33" s="18"/>
      <c r="F33" s="29"/>
      <c r="I33" s="29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46</v>
      </c>
    </row>
    <row r="52" spans="1:4" x14ac:dyDescent="0.35">
      <c r="A52" t="s">
        <v>45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zoomScale="80" zoomScaleNormal="80" workbookViewId="0">
      <selection activeCell="F11" sqref="F11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5.453125" customWidth="1"/>
    <col min="11" max="11" width="12.54296875" customWidth="1"/>
    <col min="13" max="13" width="14.54296875" customWidth="1"/>
    <col min="14" max="14" width="10.54296875" bestFit="1" customWidth="1"/>
  </cols>
  <sheetData>
    <row r="2" spans="1:15" x14ac:dyDescent="0.3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5" x14ac:dyDescent="0.3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35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34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35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35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35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35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35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35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1.7380690322580647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2.0610909677419356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305.61290322580646</v>
      </c>
      <c r="J14" s="32">
        <f>'produksjonsdata-Sm3'!J14/N14</f>
        <v>0.63329032258064522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35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35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35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35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35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35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1.8023893548387095</v>
      </c>
      <c r="E20" s="32">
        <f>'produksjonsdata-Sm3'!E20*6.29/'produksjonsdata-per dag'!$N20</f>
        <v>1.2579999999999999E-2</v>
      </c>
      <c r="F20" s="32">
        <f>'produksjonsdata-Sm3'!F20*6.29/'produksjonsdata-per dag'!$N20</f>
        <v>0.30678967741935481</v>
      </c>
      <c r="G20" s="32">
        <f>'produksjonsdata-Sm3'!G20*6.29/'produksjonsdata-per dag'!$N20</f>
        <v>2.1217590322580646</v>
      </c>
      <c r="H20" s="32">
        <f>'produksjonsdata-Sm3'!H20*1000/'produksjonsdata-per dag'!$N20</f>
        <v>321.84045074107485</v>
      </c>
      <c r="I20" s="32">
        <f>'produksjonsdata-Sm3'!I20*1000/'produksjonsdata-per dag'!$N20</f>
        <v>330.19354838709677</v>
      </c>
      <c r="J20" s="32">
        <f>'produksjonsdata-Sm3'!J20/N20</f>
        <v>0.66751612903225799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35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1.7917514285714287</v>
      </c>
      <c r="E21" s="32">
        <f>'produksjonsdata-Sm3'!E21*6.29/'produksjonsdata-per dag'!$N21</f>
        <v>1.3253928571428571E-2</v>
      </c>
      <c r="F21" s="32">
        <f>'produksjonsdata-Sm3'!F21*6.29/'produksjonsdata-per dag'!$N21</f>
        <v>0.30259392857142858</v>
      </c>
      <c r="G21" s="32">
        <f>'produksjonsdata-Sm3'!G21*6.29/'produksjonsdata-per dag'!$N21</f>
        <v>2.1075992857142856</v>
      </c>
      <c r="H21" s="32">
        <f>'produksjonsdata-Sm3'!H21*1000/'produksjonsdata-per dag'!$N21</f>
        <v>321.16772058727537</v>
      </c>
      <c r="I21" s="32">
        <f>'produksjonsdata-Sm3'!I21*1000/'produksjonsdata-per dag'!$N21</f>
        <v>321.03571428571428</v>
      </c>
      <c r="J21" s="32">
        <f>'produksjonsdata-Sm3'!J21/N21</f>
        <v>0.65610714285714289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35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0</v>
      </c>
      <c r="E22" s="32">
        <f>'produksjonsdata-Sm3'!E22*6.29/'produksjonsdata-per dag'!$N22</f>
        <v>0</v>
      </c>
      <c r="F22" s="32">
        <f>'produksjonsdata-Sm3'!F22*6.29/'produksjonsdata-per dag'!$N22</f>
        <v>0</v>
      </c>
      <c r="G22" s="32">
        <f>'produksjonsdata-Sm3'!G22*6.29/'produksjonsdata-per dag'!$N22</f>
        <v>0</v>
      </c>
      <c r="H22" s="32">
        <f>'produksjonsdata-Sm3'!H22*1000/'produksjonsdata-per dag'!$N22</f>
        <v>318.75137413594678</v>
      </c>
      <c r="I22" s="32">
        <f>'produksjonsdata-Sm3'!I22*1000/'produksjonsdata-per dag'!$N22</f>
        <v>0</v>
      </c>
      <c r="J22" s="32">
        <f>'produksjonsdata-Sm3'!J22/N22</f>
        <v>0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35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0</v>
      </c>
      <c r="E23" s="32">
        <f>'produksjonsdata-Sm3'!E23*6.29/'produksjonsdata-per dag'!$N23</f>
        <v>0</v>
      </c>
      <c r="F23" s="32">
        <f>'produksjonsdata-Sm3'!F23*6.29/'produksjonsdata-per dag'!$N23</f>
        <v>0</v>
      </c>
      <c r="G23" s="32">
        <f>'produksjonsdata-Sm3'!G23*6.29/'produksjonsdata-per dag'!$N23</f>
        <v>0</v>
      </c>
      <c r="H23" s="32">
        <f>'produksjonsdata-Sm3'!H23*1000/'produksjonsdata-per dag'!$N23</f>
        <v>275.72011018079098</v>
      </c>
      <c r="I23" s="32">
        <f>'produksjonsdata-Sm3'!I23*1000/'produksjonsdata-per dag'!$N23</f>
        <v>0</v>
      </c>
      <c r="J23" s="32">
        <f>'produksjonsdata-Sm3'!J23/N23</f>
        <v>0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x14ac:dyDescent="0.35">
      <c r="A24">
        <v>2021</v>
      </c>
      <c r="B24" s="1">
        <v>44317</v>
      </c>
      <c r="C24" s="32">
        <f>'produksjonsdata-Sm3'!C24*6.29/'produksjonsdata-per dag'!$N24</f>
        <v>1.5910816836840289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273.81983516002185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1.2068621641304953E-2</v>
      </c>
      <c r="L24" s="32">
        <f>'produksjonsdata-Sm3'!L24*6.29/'produksjonsdata-per dag'!$N24</f>
        <v>0.20394981124565398</v>
      </c>
      <c r="M24" s="32">
        <f t="shared" si="3"/>
        <v>1.8071001165709879</v>
      </c>
      <c r="N24">
        <f t="shared" si="1"/>
        <v>31</v>
      </c>
      <c r="O24">
        <f t="shared" si="2"/>
        <v>1342.5844009740742</v>
      </c>
      <c r="R24" s="21"/>
    </row>
    <row r="25" spans="1:18" x14ac:dyDescent="0.35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285.08323469706954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35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316.32614467928187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35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312.55813582692639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35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287.9306111378819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35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331.28439737853716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35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330.72963263961134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35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334.2371780238546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35">
      <c r="A32" s="3"/>
      <c r="B32" s="33">
        <v>44562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c74d52cd-2ee0-4c46-a9b5-7f4054c7c5b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2ae5ca6d-bcb8-4ec0-a8a7-29506e365b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2021-04-22T06:39:03Z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