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CD95C35D-8525-47A9-9645-A9C3C7D080E4}" xr6:coauthVersionLast="41" xr6:coauthVersionMax="45" xr10:uidLastSave="{00000000-0000-0000-0000-000000000000}"/>
  <bookViews>
    <workbookView xWindow="-110" yWindow="-110" windowWidth="25820" windowHeight="1402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O22" i="20" s="1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O12" i="20" s="1"/>
  <c r="H11" i="20"/>
  <c r="O11" i="20" s="1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O25" i="20" l="1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<sst xmlns="http://schemas.openxmlformats.org/spreadsheetml/2006/main" count="197" uniqueCount="59">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</sst>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8" fillId="0" borderId="0" xfId="0" applyNumberFormat="1" applyFont="1"/>
    <xf numFmtId="0" fontId="0" fillId="0" borderId="0" xfId="0" applyFont="1"/>
    <xf numFmtId="17" fontId="0" fillId="0" borderId="0" xfId="0" applyNumberFormat="1" applyFont="1"/>
    <xf numFmtId="165" fontId="0" fillId="5" borderId="0" xfId="0" applyNumberFormat="1" applyFont="1" applyFill="1"/>
    <xf numFmtId="3" fontId="0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176013189286E-2"/>
          <c:y val="0.13711679425636597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1.7157023333333332</c:v>
                </c:pt>
                <c:pt idx="4">
                  <c:v>1.6617774193548387</c:v>
                </c:pt>
                <c:pt idx="5">
                  <c:v>1.6739786666666667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1.7157023333333332</c:v>
                </c:pt>
                <c:pt idx="4">
                  <c:v>1.6617774193548387</c:v>
                </c:pt>
                <c:pt idx="5">
                  <c:v>1.6739786666666667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1.7157023333333332</c:v>
                </c:pt>
                <c:pt idx="4">
                  <c:v>1.6617774193548387</c:v>
                </c:pt>
                <c:pt idx="5">
                  <c:v>1.6739786666666667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0.19624800000000003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1.7157023333333332</c:v>
                </c:pt>
                <c:pt idx="4">
                  <c:v>1.6617774193548387</c:v>
                </c:pt>
                <c:pt idx="5">
                  <c:v>1.6739786666666667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0.19624800000000003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318.09677419354841</c:v>
                </c:pt>
                <c:pt idx="3">
                  <c:v>312.73333333333335</c:v>
                </c:pt>
                <c:pt idx="4">
                  <c:v>280.45161290322579</c:v>
                </c:pt>
                <c:pt idx="5">
                  <c:v>264.26666666666665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318.09677419354841</c:v>
                </c:pt>
                <c:pt idx="3">
                  <c:v>312.73333333333335</c:v>
                </c:pt>
                <c:pt idx="4">
                  <c:v>280.45161290322579</c:v>
                </c:pt>
                <c:pt idx="5">
                  <c:v>264.26666666666665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0.65074193548387105</c:v>
                </c:pt>
                <c:pt idx="3">
                  <c:v>0.62996666666666667</c:v>
                </c:pt>
                <c:pt idx="4">
                  <c:v>0.57390322580645159</c:v>
                </c:pt>
                <c:pt idx="5">
                  <c:v>0.56356666666666666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0.45892</cdr:x>
      <cdr:y>0.45284</cdr:y>
    </cdr:from>
    <cdr:to>
      <cdr:x>0.50446</cdr:x>
      <cdr:y>0.66135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838558" y="3122227"/>
          <a:ext cx="1247538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0.48711</cdr:x>
      <cdr:y>0.45849</cdr:y>
    </cdr:from>
    <cdr:to>
      <cdr:x>0.52771</cdr:x>
      <cdr:y>0.62896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190630" y="3065080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0.50067</cdr:x>
      <cdr:y>0.45017</cdr:y>
    </cdr:from>
    <cdr:to>
      <cdr:x>0.54466</cdr:x>
      <cdr:y>0.64348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263653" y="3067952"/>
          <a:ext cx="1156595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0.49148</cdr:x>
      <cdr:y>0.41062</cdr:y>
    </cdr:from>
    <cdr:to>
      <cdr:x>0.53208</cdr:x>
      <cdr:y>0.61268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133874" y="2870433"/>
          <a:ext cx="1207792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0.46797</cdr:x>
      <cdr:y>0.3458</cdr:y>
    </cdr:from>
    <cdr:to>
      <cdr:x>0.51472</cdr:x>
      <cdr:y>0.58701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840591" y="2573495"/>
          <a:ext cx="1443187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0.5045</cdr:x>
      <cdr:y>0.33526</cdr:y>
    </cdr:from>
    <cdr:to>
      <cdr:x>0.54971</cdr:x>
      <cdr:y>0.60753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079743" y="2610537"/>
          <a:ext cx="1629022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0.4426</cdr:x>
      <cdr:y>0.42887</cdr:y>
    </cdr:from>
    <cdr:to>
      <cdr:x>0.48512</cdr:x>
      <cdr:y>0.58788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815296" y="2884168"/>
          <a:ext cx="963715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80" zoomScaleNormal="80" workbookViewId="0">
      <selection activeCell="D25" sqref="D25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44" t="s">
        <v>15</v>
      </c>
      <c r="D2" s="44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43" t="s">
        <v>11</v>
      </c>
      <c r="D5" s="43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8.5660000000000007</v>
      </c>
      <c r="E14" s="24">
        <v>0.13200000000000001</v>
      </c>
      <c r="F14" s="24">
        <v>1.46</v>
      </c>
      <c r="G14" s="4">
        <f t="shared" si="2"/>
        <v>10.158000000000001</v>
      </c>
      <c r="H14" s="28">
        <v>9.6138486239791217</v>
      </c>
      <c r="I14" s="24">
        <v>9.4740000000000002</v>
      </c>
      <c r="J14" s="4">
        <f t="shared" si="3"/>
        <v>19.632000000000001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38">
        <v>7.9749999999999996</v>
      </c>
      <c r="E21" s="38">
        <v>5.8999999999999997E-2</v>
      </c>
      <c r="F21" s="38">
        <v>1.329</v>
      </c>
      <c r="G21" s="4">
        <f t="shared" si="2"/>
        <v>9.3629999999999995</v>
      </c>
      <c r="H21" s="28">
        <v>8.9926961764437117</v>
      </c>
      <c r="I21" s="38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0">
        <v>8.75</v>
      </c>
      <c r="E22" s="20">
        <v>0.06</v>
      </c>
      <c r="F22" s="20">
        <v>1.502</v>
      </c>
      <c r="G22" s="26">
        <f t="shared" si="2"/>
        <v>10.312000000000001</v>
      </c>
      <c r="H22" s="28">
        <v>9.8812925982143494</v>
      </c>
      <c r="I22" s="20">
        <v>9.8610000000000007</v>
      </c>
      <c r="J22" s="4">
        <f t="shared" si="3"/>
        <v>20.173000000000002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0">
        <v>8.1829999999999998</v>
      </c>
      <c r="E23" s="20">
        <v>0.06</v>
      </c>
      <c r="F23" s="20">
        <v>1.274</v>
      </c>
      <c r="G23" s="4">
        <f t="shared" si="2"/>
        <v>9.5169999999999995</v>
      </c>
      <c r="H23" s="28">
        <v>8.2716033054237279</v>
      </c>
      <c r="I23" s="24">
        <v>9.3819999999999997</v>
      </c>
      <c r="J23" s="4">
        <f t="shared" si="3"/>
        <v>18.899000000000001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4">
        <v>8.19</v>
      </c>
      <c r="E24" s="24">
        <v>6.4000000000000001E-2</v>
      </c>
      <c r="F24" s="24">
        <v>0.84299999999999997</v>
      </c>
      <c r="G24" s="26">
        <f t="shared" si="2"/>
        <v>9.0969999999999995</v>
      </c>
      <c r="H24" s="28">
        <v>8.4884148899606764</v>
      </c>
      <c r="I24" s="24">
        <v>8.6940000000000008</v>
      </c>
      <c r="J24" s="4">
        <f t="shared" si="3"/>
        <v>17.791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9">
        <v>7.984</v>
      </c>
      <c r="E25" s="29">
        <v>5.8999999999999997E-2</v>
      </c>
      <c r="F25" s="29">
        <v>0.93600000000000005</v>
      </c>
      <c r="G25" s="4">
        <f t="shared" si="2"/>
        <v>8.9789999999999992</v>
      </c>
      <c r="H25" s="28">
        <v>8.5524970409120868</v>
      </c>
      <c r="I25" s="29">
        <v>7.9279999999999999</v>
      </c>
      <c r="J25" s="4">
        <f t="shared" si="3"/>
        <v>16.907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9"/>
      <c r="E26" s="29"/>
      <c r="F26" s="29"/>
      <c r="G26" s="26">
        <f t="shared" si="2"/>
        <v>0</v>
      </c>
      <c r="H26" s="28">
        <v>9.8061104850577383</v>
      </c>
      <c r="I26" s="29"/>
      <c r="J26" s="4">
        <f t="shared" si="3"/>
        <v>0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9"/>
      <c r="E27" s="29"/>
      <c r="F27" s="29"/>
      <c r="G27" s="25">
        <f t="shared" si="2"/>
        <v>0</v>
      </c>
      <c r="H27" s="28">
        <v>9.6893022106347182</v>
      </c>
      <c r="I27" s="29"/>
      <c r="J27" s="4">
        <f t="shared" si="3"/>
        <v>0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9"/>
      <c r="E28" s="29"/>
      <c r="F28" s="29"/>
      <c r="G28" s="25">
        <f t="shared" si="2"/>
        <v>0</v>
      </c>
      <c r="H28" s="28">
        <v>8.6379183341364563</v>
      </c>
      <c r="I28" s="29"/>
      <c r="J28" s="4">
        <f t="shared" si="3"/>
        <v>0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9"/>
      <c r="E29" s="29"/>
      <c r="F29" s="29"/>
      <c r="G29" s="4">
        <f t="shared" si="2"/>
        <v>0</v>
      </c>
      <c r="H29" s="28">
        <v>10.269816318734653</v>
      </c>
      <c r="I29" s="29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80" zoomScaleNormal="80" workbookViewId="0">
      <selection activeCell="J25" sqref="J25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44" t="s">
        <v>15</v>
      </c>
      <c r="D2" s="44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5" x14ac:dyDescent="0.35">
      <c r="A5" s="30"/>
      <c r="B5" s="30"/>
      <c r="C5" s="43" t="s">
        <v>11</v>
      </c>
      <c r="D5" s="43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34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1.7380690322580647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2.0610909677419356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305.61290322580646</v>
      </c>
      <c r="J14" s="32">
        <f>'produksjonsdata-Sm3'!J14/N14</f>
        <v>0.63329032258064522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2.0923380645161291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318.09677419354841</v>
      </c>
      <c r="J22" s="32">
        <f>'produksjonsdata-Sm3'!J22/N22</f>
        <v>0.65074193548387105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1.7157023333333332</v>
      </c>
      <c r="E23" s="32">
        <f>'produksjonsdata-Sm3'!E23*6.29/'produksjonsdata-per dag'!$N23</f>
        <v>1.2580000000000001E-2</v>
      </c>
      <c r="F23" s="32">
        <f>'produksjonsdata-Sm3'!F23*6.29/'produksjonsdata-per dag'!$N23</f>
        <v>0.26711533333333332</v>
      </c>
      <c r="G23" s="32">
        <f>'produksjonsdata-Sm3'!G23*6.29/'produksjonsdata-per dag'!$N23</f>
        <v>1.9953976666666664</v>
      </c>
      <c r="H23" s="32">
        <f>'produksjonsdata-Sm3'!H23*1000/'produksjonsdata-per dag'!$N23</f>
        <v>275.72011018079098</v>
      </c>
      <c r="I23" s="32">
        <f>'produksjonsdata-Sm3'!I23*1000/'produksjonsdata-per dag'!$N23</f>
        <v>312.73333333333335</v>
      </c>
      <c r="J23" s="32">
        <f>'produksjonsdata-Sm3'!J23/N23</f>
        <v>0.62996666666666667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s="39" customFormat="1" x14ac:dyDescent="0.35">
      <c r="A24" s="39">
        <v>2021</v>
      </c>
      <c r="B24" s="40">
        <v>44317</v>
      </c>
      <c r="C24" s="41">
        <f>'produksjonsdata-Sm3'!C24*6.29/'produksjonsdata-per dag'!$N24</f>
        <v>1.5910816836840289</v>
      </c>
      <c r="D24" s="41">
        <f>'produksjonsdata-Sm3'!D24*6.29/'produksjonsdata-per dag'!$N24</f>
        <v>1.6617774193548387</v>
      </c>
      <c r="E24" s="41">
        <f>'produksjonsdata-Sm3'!E24*6.29/'produksjonsdata-per dag'!$N24</f>
        <v>1.2985806451612904E-2</v>
      </c>
      <c r="F24" s="41">
        <f>'produksjonsdata-Sm3'!F24*6.29/'produksjonsdata-per dag'!$N24</f>
        <v>0.17104741935483869</v>
      </c>
      <c r="G24" s="41">
        <f>'produksjonsdata-Sm3'!G24*6.29/'produksjonsdata-per dag'!$N24</f>
        <v>1.8458106451612903</v>
      </c>
      <c r="H24" s="41">
        <f>'produksjonsdata-Sm3'!H24*1000/'produksjonsdata-per dag'!$N24</f>
        <v>273.81983516002185</v>
      </c>
      <c r="I24" s="41">
        <f>'produksjonsdata-Sm3'!I24*1000/'produksjonsdata-per dag'!$N24</f>
        <v>280.45161290322579</v>
      </c>
      <c r="J24" s="41">
        <f>'produksjonsdata-Sm3'!J24/N24</f>
        <v>0.57390322580645159</v>
      </c>
      <c r="K24" s="41">
        <f>'produksjonsdata-Sm3'!K24*6.29/'produksjonsdata-per dag'!$N24</f>
        <v>1.2068621641304953E-2</v>
      </c>
      <c r="L24" s="41">
        <f>'produksjonsdata-Sm3'!L24*6.29/'produksjonsdata-per dag'!$N24</f>
        <v>0.20394981124565398</v>
      </c>
      <c r="M24" s="41">
        <f t="shared" si="3"/>
        <v>1.8071001165709879</v>
      </c>
      <c r="N24" s="39">
        <f t="shared" si="1"/>
        <v>31</v>
      </c>
      <c r="O24" s="39">
        <f t="shared" si="2"/>
        <v>1342.5844009740742</v>
      </c>
      <c r="R24" s="42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1.6739786666666667</v>
      </c>
      <c r="E25" s="32">
        <f>'produksjonsdata-Sm3'!E25*6.29/'produksjonsdata-per dag'!$N25</f>
        <v>1.2370333333333334E-2</v>
      </c>
      <c r="F25" s="32">
        <f>'produksjonsdata-Sm3'!F25*6.29/'produksjonsdata-per dag'!$N25</f>
        <v>0.19624800000000003</v>
      </c>
      <c r="G25" s="32">
        <f>'produksjonsdata-Sm3'!G25*6.29/'produksjonsdata-per dag'!$N25</f>
        <v>1.8825969999999999</v>
      </c>
      <c r="H25" s="32">
        <f>'produksjonsdata-Sm3'!H25*1000/'produksjonsdata-per dag'!$N25</f>
        <v>285.08323469706954</v>
      </c>
      <c r="I25" s="32">
        <f>'produksjonsdata-Sm3'!I25*1000/'produksjonsdata-per dag'!$N25</f>
        <v>264.26666666666665</v>
      </c>
      <c r="J25" s="32">
        <f>'produksjonsdata-Sm3'!J25/N25</f>
        <v>0.56356666666666666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316.32614467928187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312.55813582692639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287.9306111378819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2021-07-20T07:05:38Z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