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66F00288-4963-4F7E-8B13-D2F98791D097}" xr6:coauthVersionLast="41" xr6:coauthVersionMax="45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O22" i="20" s="1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O12" i="20" s="1"/>
  <c r="H11" i="20"/>
  <c r="O11" i="20" s="1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O25" i="20" l="1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<sst xmlns="http://schemas.openxmlformats.org/spreadsheetml/2006/main" count="197" uniqueCount="59">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</sst>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1.6544729032258065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9.2640141835676482E-2"/>
          <c:y val="0.1456011763779745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1.6544729032258065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1.6544729032258065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1.0550967741935483E-2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0.19478709677419356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1.6544729032258065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1.0550967741935483E-2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0.19478709677419356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312.86666666666667</c:v>
                </c:pt>
                <c:pt idx="4">
                  <c:v>280.09677419354841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312.86666666666667</c:v>
                </c:pt>
                <c:pt idx="4">
                  <c:v>280.09677419354841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0.65074193548387105</c:v>
                </c:pt>
                <c:pt idx="3">
                  <c:v>0.63009999999999999</c:v>
                </c:pt>
                <c:pt idx="4">
                  <c:v>0.5757741935483871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0.37514</cdr:x>
      <cdr:y>0.43869</cdr:y>
    </cdr:from>
    <cdr:to>
      <cdr:x>0.42068</cdr:x>
      <cdr:y>0.6472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062464" y="3037555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0.41247</cdr:x>
      <cdr:y>0.4349</cdr:y>
    </cdr:from>
    <cdr:to>
      <cdr:x>0.45307</cdr:x>
      <cdr:y>0.60537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99215" y="2923972"/>
          <a:ext cx="1019941" cy="376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0.41994</cdr:x>
      <cdr:y>0.41833</cdr:y>
    </cdr:from>
    <cdr:to>
      <cdr:x>0.46393</cdr:x>
      <cdr:y>0.61164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515735" y="2877478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0.41382</cdr:x>
      <cdr:y>0.39921</cdr:y>
    </cdr:from>
    <cdr:to>
      <cdr:x>0.45442</cdr:x>
      <cdr:y>0.60127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14951" y="2802195"/>
          <a:ext cx="120779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0.39958</cdr:x>
      <cdr:y>0.34108</cdr:y>
    </cdr:from>
    <cdr:to>
      <cdr:x>0.44633</cdr:x>
      <cdr:y>0.58229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205566" y="2545264"/>
          <a:ext cx="1443187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0.3966</cdr:x>
      <cdr:y>0.33998</cdr:y>
    </cdr:from>
    <cdr:to>
      <cdr:x>0.44181</cdr:x>
      <cdr:y>0.61225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077843" y="2638768"/>
          <a:ext cx="1629022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0.36339</cdr:x>
      <cdr:y>0.42887</cdr:y>
    </cdr:from>
    <cdr:to>
      <cdr:x>0.40591</cdr:x>
      <cdr:y>0.58788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081474" y="2884178"/>
          <a:ext cx="963716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C23" sqref="C23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4" t="s">
        <v>15</v>
      </c>
      <c r="D2" s="44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43" t="s">
        <v>11</v>
      </c>
      <c r="D5" s="43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8">
        <v>7.9749999999999996</v>
      </c>
      <c r="E21" s="38">
        <v>5.8999999999999997E-2</v>
      </c>
      <c r="F21" s="38">
        <v>1.329</v>
      </c>
      <c r="G21" s="4">
        <f t="shared" si="2"/>
        <v>9.3629999999999995</v>
      </c>
      <c r="H21" s="28">
        <v>8.9926961764437117</v>
      </c>
      <c r="I21" s="38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9.8610000000000007</v>
      </c>
      <c r="J22" s="4">
        <f t="shared" si="3"/>
        <v>20.173000000000002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8.1829999999999998</v>
      </c>
      <c r="E23" s="20">
        <v>0.06</v>
      </c>
      <c r="F23" s="20">
        <v>1.274</v>
      </c>
      <c r="G23" s="4">
        <f t="shared" si="2"/>
        <v>9.5169999999999995</v>
      </c>
      <c r="H23" s="28">
        <v>8.2716033054237279</v>
      </c>
      <c r="I23" s="24">
        <v>9.3859999999999992</v>
      </c>
      <c r="J23" s="4">
        <f t="shared" si="3"/>
        <v>18.902999999999999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9">
        <v>8.1539999999999999</v>
      </c>
      <c r="E24" s="29">
        <v>5.1999999999999998E-2</v>
      </c>
      <c r="F24" s="29">
        <v>0.96</v>
      </c>
      <c r="G24" s="26">
        <f t="shared" si="2"/>
        <v>9.1660000000000004</v>
      </c>
      <c r="H24" s="28">
        <v>8.4884148899606764</v>
      </c>
      <c r="I24" s="29">
        <v>8.6829999999999998</v>
      </c>
      <c r="J24" s="4">
        <f t="shared" si="3"/>
        <v>17.849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9"/>
      <c r="E25" s="29"/>
      <c r="F25" s="29"/>
      <c r="G25" s="4">
        <f t="shared" si="2"/>
        <v>0</v>
      </c>
      <c r="H25" s="28">
        <v>8.5524970409120868</v>
      </c>
      <c r="I25" s="29"/>
      <c r="J25" s="4">
        <f t="shared" si="3"/>
        <v>0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/>
      <c r="E26" s="29"/>
      <c r="F26" s="29"/>
      <c r="G26" s="26">
        <f t="shared" si="2"/>
        <v>0</v>
      </c>
      <c r="H26" s="28">
        <v>9.8061104850577383</v>
      </c>
      <c r="I26" s="29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A24" sqref="A24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4" t="s">
        <v>15</v>
      </c>
      <c r="D2" s="44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43" t="s">
        <v>11</v>
      </c>
      <c r="D5" s="43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318.09677419354841</v>
      </c>
      <c r="J22" s="32">
        <f>'produksjonsdata-Sm3'!J22/N22</f>
        <v>0.65074193548387105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1.7157023333333332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1.9953976666666664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312.86666666666667</v>
      </c>
      <c r="J23" s="32">
        <f>'produksjonsdata-Sm3'!J23/N23</f>
        <v>0.63009999999999999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9" customFormat="1" x14ac:dyDescent="0.35">
      <c r="A24" s="39">
        <v>2021</v>
      </c>
      <c r="B24" s="40">
        <v>44317</v>
      </c>
      <c r="C24" s="41">
        <f>'produksjonsdata-Sm3'!C24*6.29/'produksjonsdata-per dag'!$N24</f>
        <v>1.5910816836840289</v>
      </c>
      <c r="D24" s="41">
        <f>'produksjonsdata-Sm3'!D24*6.29/'produksjonsdata-per dag'!$N24</f>
        <v>1.6544729032258065</v>
      </c>
      <c r="E24" s="41">
        <f>'produksjonsdata-Sm3'!E24*6.29/'produksjonsdata-per dag'!$N24</f>
        <v>1.0550967741935483E-2</v>
      </c>
      <c r="F24" s="41">
        <f>'produksjonsdata-Sm3'!F24*6.29/'produksjonsdata-per dag'!$N24</f>
        <v>0.19478709677419356</v>
      </c>
      <c r="G24" s="41">
        <f>'produksjonsdata-Sm3'!G24*6.29/'produksjonsdata-per dag'!$N24</f>
        <v>1.8598109677419357</v>
      </c>
      <c r="H24" s="41">
        <f>'produksjonsdata-Sm3'!H24*1000/'produksjonsdata-per dag'!$N24</f>
        <v>273.81983516002185</v>
      </c>
      <c r="I24" s="41">
        <f>'produksjonsdata-Sm3'!I24*1000/'produksjonsdata-per dag'!$N24</f>
        <v>280.09677419354841</v>
      </c>
      <c r="J24" s="41">
        <f>'produksjonsdata-Sm3'!J24/N24</f>
        <v>0.5757741935483871</v>
      </c>
      <c r="K24" s="41">
        <f>'produksjonsdata-Sm3'!K24*6.29/'produksjonsdata-per dag'!$N24</f>
        <v>1.2068621641304953E-2</v>
      </c>
      <c r="L24" s="41">
        <f>'produksjonsdata-Sm3'!L24*6.29/'produksjonsdata-per dag'!$N24</f>
        <v>0.20394981124565398</v>
      </c>
      <c r="M24" s="41">
        <f t="shared" si="3"/>
        <v>1.8071001165709879</v>
      </c>
      <c r="N24" s="39">
        <f t="shared" si="1"/>
        <v>31</v>
      </c>
      <c r="O24" s="39">
        <f t="shared" si="2"/>
        <v>1342.5844009740742</v>
      </c>
      <c r="R24" s="42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285.08323469706954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2021-06-17T06:40:32Z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