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AppData\Local\Microsoft\Windows\INetCache\Content.Outlook\C80B1IBM\"/>
    </mc:Choice>
  </mc:AlternateContent>
  <xr:revisionPtr revIDLastSave="0" documentId="13_ncr:1_{F9345A75-7264-4CE1-BC1D-2A2CDEC3B751}" xr6:coauthVersionLast="46" xr6:coauthVersionMax="46" xr10:uidLastSave="{00000000-0000-0000-0000-000000000000}"/>
  <bookViews>
    <workbookView xWindow="-23148" yWindow="1044" windowWidth="23256" windowHeight="1401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H11" i="20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M17" i="20" l="1"/>
  <c r="O11" i="20"/>
  <c r="O22" i="20"/>
  <c r="O12" i="20"/>
  <c r="O25" i="20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<sst xmlns="http://schemas.openxmlformats.org/spreadsheetml/2006/main" count="197" uniqueCount="59">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</sst>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7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1.772312333333333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1.772312333333333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1.772312333333333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9.854333333333333E-3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0.24782599999999999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1.772312333333333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9.854333333333333E-3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0.24782599999999999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304.35483870967744</c:v>
                </c:pt>
                <c:pt idx="8">
                  <c:v>296.8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304.35483870967744</c:v>
                </c:pt>
                <c:pt idx="8">
                  <c:v>296.8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0.63280645161290328</c:v>
                </c:pt>
                <c:pt idx="7">
                  <c:v>0.6368387096774194</c:v>
                </c:pt>
                <c:pt idx="8">
                  <c:v>0.61953333333333327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0.63454838709677419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0.68892</cdr:x>
      <cdr:y>0.44812</cdr:y>
    </cdr:from>
    <cdr:to>
      <cdr:x>0.73446</cdr:x>
      <cdr:y>0.65663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969333" y="3094005"/>
          <a:ext cx="1247538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0.70493</cdr:x>
      <cdr:y>0.50565</cdr:y>
    </cdr:from>
    <cdr:to>
      <cdr:x>0.74553</cdr:x>
      <cdr:y>0.67612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208552" y="3347302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0.71621</cdr:x>
      <cdr:y>0.47847</cdr:y>
    </cdr:from>
    <cdr:to>
      <cdr:x>0.7602</cdr:x>
      <cdr:y>0.67178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260361" y="3237272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0.71143</cdr:x>
      <cdr:y>0.47735</cdr:y>
    </cdr:from>
    <cdr:to>
      <cdr:x>0.75203</cdr:x>
      <cdr:y>0.67941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70012" y="3269278"/>
          <a:ext cx="1207792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0.6929</cdr:x>
      <cdr:y>0.34461</cdr:y>
    </cdr:from>
    <cdr:to>
      <cdr:x>0.73965</cdr:x>
      <cdr:y>0.58582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929087" y="2566421"/>
          <a:ext cx="1443186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0.72487</cdr:x>
      <cdr:y>0.33408</cdr:y>
    </cdr:from>
    <cdr:to>
      <cdr:x>0.77008</cdr:x>
      <cdr:y>0.60635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125868" y="2603455"/>
          <a:ext cx="1629021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2728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0.67338</cdr:x>
      <cdr:y>0.444</cdr:y>
    </cdr:from>
    <cdr:to>
      <cdr:x>0.7159</cdr:x>
      <cdr:y>0.60301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953218" y="2975873"/>
          <a:ext cx="963716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B1" zoomScale="80" zoomScaleNormal="80" workbookViewId="0">
      <selection activeCell="D28" sqref="D28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3" t="s">
        <v>15</v>
      </c>
      <c r="D2" s="43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6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6" t="s">
        <v>44</v>
      </c>
    </row>
    <row r="5" spans="1:15" x14ac:dyDescent="0.35">
      <c r="A5" s="5"/>
      <c r="B5" s="5"/>
      <c r="C5" s="42" t="s">
        <v>11</v>
      </c>
      <c r="D5" s="42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5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5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8.6020000000000003</v>
      </c>
      <c r="E14" s="24">
        <v>0.13200000000000001</v>
      </c>
      <c r="F14" s="24">
        <v>1.46</v>
      </c>
      <c r="G14" s="4">
        <f t="shared" si="2"/>
        <v>10.193999999999999</v>
      </c>
      <c r="H14" s="28">
        <v>9.6138486239791217</v>
      </c>
      <c r="I14" s="24">
        <v>9.4770000000000003</v>
      </c>
      <c r="J14" s="4">
        <f t="shared" si="3"/>
        <v>19.670999999999999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7">
        <v>7.9749999999999996</v>
      </c>
      <c r="E21" s="37">
        <v>5.8999999999999997E-2</v>
      </c>
      <c r="F21" s="37">
        <v>1.329</v>
      </c>
      <c r="G21" s="4">
        <f t="shared" si="2"/>
        <v>9.3629999999999995</v>
      </c>
      <c r="H21" s="28">
        <v>8.9926961764437117</v>
      </c>
      <c r="I21" s="37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</v>
      </c>
      <c r="J22" s="4">
        <f t="shared" si="3"/>
        <v>20.172000000000001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0">
        <v>8.1839999999999993</v>
      </c>
      <c r="E23" s="20">
        <v>0.06</v>
      </c>
      <c r="F23" s="20">
        <v>1.274</v>
      </c>
      <c r="G23" s="4">
        <f t="shared" si="2"/>
        <v>9.5180000000000007</v>
      </c>
      <c r="H23" s="28">
        <v>8.2716033054237279</v>
      </c>
      <c r="I23" s="24">
        <v>9.3819999999999997</v>
      </c>
      <c r="J23" s="4">
        <f t="shared" si="3"/>
        <v>18.899999999999999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8.6950000000000003</v>
      </c>
      <c r="J24" s="4">
        <f t="shared" si="3"/>
        <v>17.792000000000002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4">
        <v>7.9580000000000002</v>
      </c>
      <c r="E25" s="24">
        <v>5.8999999999999997E-2</v>
      </c>
      <c r="F25" s="24">
        <v>0.77900000000000003</v>
      </c>
      <c r="G25" s="4">
        <f t="shared" si="2"/>
        <v>8.7959999999999994</v>
      </c>
      <c r="H25" s="28">
        <v>8.5524970409120868</v>
      </c>
      <c r="I25" s="24">
        <v>7.851</v>
      </c>
      <c r="J25" s="4">
        <f t="shared" si="3"/>
        <v>16.646999999999998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4">
        <v>8.64</v>
      </c>
      <c r="E26" s="24">
        <v>6.3E-2</v>
      </c>
      <c r="F26" s="24">
        <v>1.3240000000000001</v>
      </c>
      <c r="G26" s="26">
        <f t="shared" si="2"/>
        <v>10.027000000000001</v>
      </c>
      <c r="H26" s="28">
        <v>9.8061104850577383</v>
      </c>
      <c r="I26" s="24">
        <v>9.59</v>
      </c>
      <c r="J26" s="4">
        <f t="shared" si="3"/>
        <v>19.617000000000001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0">
        <v>8.9350000000000005</v>
      </c>
      <c r="E27" s="20">
        <v>0.06</v>
      </c>
      <c r="F27" s="20">
        <v>1.3120000000000001</v>
      </c>
      <c r="G27" s="25">
        <f t="shared" si="2"/>
        <v>10.307</v>
      </c>
      <c r="H27" s="28">
        <v>9.6893022106347182</v>
      </c>
      <c r="I27" s="20">
        <v>9.4350000000000005</v>
      </c>
      <c r="J27" s="4">
        <f t="shared" si="3"/>
        <v>19.742000000000001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>
        <v>8.4529999999999994</v>
      </c>
      <c r="E28" s="29">
        <v>4.7E-2</v>
      </c>
      <c r="F28" s="29">
        <v>1.1819999999999999</v>
      </c>
      <c r="G28" s="25">
        <f t="shared" si="2"/>
        <v>9.6820000000000004</v>
      </c>
      <c r="H28" s="28">
        <v>8.6379183341364563</v>
      </c>
      <c r="I28" s="29">
        <v>8.9039999999999999</v>
      </c>
      <c r="J28" s="4">
        <f t="shared" si="3"/>
        <v>18.585999999999999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E28" sqref="E28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3" t="s">
        <v>15</v>
      </c>
      <c r="D2" s="43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4" t="s">
        <v>43</v>
      </c>
      <c r="D4" s="34" t="s">
        <v>43</v>
      </c>
      <c r="E4" s="34" t="s">
        <v>43</v>
      </c>
      <c r="F4" s="34" t="s">
        <v>43</v>
      </c>
      <c r="G4" s="34" t="s">
        <v>43</v>
      </c>
      <c r="H4" s="31" t="s">
        <v>39</v>
      </c>
      <c r="I4" s="34" t="s">
        <v>39</v>
      </c>
      <c r="J4" s="31" t="s">
        <v>42</v>
      </c>
      <c r="K4" s="34" t="s">
        <v>43</v>
      </c>
      <c r="L4" s="34" t="s">
        <v>43</v>
      </c>
      <c r="M4" s="34" t="s">
        <v>43</v>
      </c>
    </row>
    <row r="5" spans="1:15" x14ac:dyDescent="0.35">
      <c r="A5" s="30"/>
      <c r="B5" s="30"/>
      <c r="C5" s="42" t="s">
        <v>11</v>
      </c>
      <c r="D5" s="42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40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1.7453735483870969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2.0683954838709675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305.70967741935482</v>
      </c>
      <c r="J14" s="32">
        <f>'produksjonsdata-Sm3'!J14/N14</f>
        <v>0.63454838709677419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318.06451612903226</v>
      </c>
      <c r="J22" s="32">
        <f>'produksjonsdata-Sm3'!J22/N22</f>
        <v>0.65070967741935481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1.7159119999999999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1.9956073333333335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0.63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8" customFormat="1" x14ac:dyDescent="0.35">
      <c r="A24" s="38">
        <v>2021</v>
      </c>
      <c r="B24" s="39">
        <v>44317</v>
      </c>
      <c r="C24" s="40">
        <f>'produksjonsdata-Sm3'!C24*6.29/'produksjonsdata-per dag'!$N24</f>
        <v>1.5910816836840289</v>
      </c>
      <c r="D24" s="40">
        <f>'produksjonsdata-Sm3'!D24*6.29/'produksjonsdata-per dag'!$N24</f>
        <v>1.6617774193548387</v>
      </c>
      <c r="E24" s="40">
        <f>'produksjonsdata-Sm3'!E24*6.29/'produksjonsdata-per dag'!$N24</f>
        <v>1.2985806451612904E-2</v>
      </c>
      <c r="F24" s="40">
        <f>'produksjonsdata-Sm3'!F24*6.29/'produksjonsdata-per dag'!$N24</f>
        <v>0.17104741935483869</v>
      </c>
      <c r="G24" s="40">
        <f>'produksjonsdata-Sm3'!G24*6.29/'produksjonsdata-per dag'!$N24</f>
        <v>1.8458106451612903</v>
      </c>
      <c r="H24" s="40">
        <f>'produksjonsdata-Sm3'!H24*1000/'produksjonsdata-per dag'!$N24</f>
        <v>273.81983516002185</v>
      </c>
      <c r="I24" s="40">
        <f>'produksjonsdata-Sm3'!I24*1000/'produksjonsdata-per dag'!$N24</f>
        <v>280.48387096774195</v>
      </c>
      <c r="J24" s="40">
        <f>'produksjonsdata-Sm3'!J24/N24</f>
        <v>0.57393548387096782</v>
      </c>
      <c r="K24" s="40">
        <f>'produksjonsdata-Sm3'!K24*6.29/'produksjonsdata-per dag'!$N24</f>
        <v>1.2068621641304953E-2</v>
      </c>
      <c r="L24" s="40">
        <f>'produksjonsdata-Sm3'!L24*6.29/'produksjonsdata-per dag'!$N24</f>
        <v>0.20394981124565398</v>
      </c>
      <c r="M24" s="40">
        <f t="shared" si="3"/>
        <v>1.8071001165709879</v>
      </c>
      <c r="N24" s="38">
        <f t="shared" si="1"/>
        <v>31</v>
      </c>
      <c r="O24" s="38">
        <f t="shared" si="2"/>
        <v>1342.5844009740742</v>
      </c>
      <c r="R24" s="4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1.6685273333333335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0.16333033333333333</v>
      </c>
      <c r="G25" s="32">
        <f>'produksjonsdata-Sm3'!G25*6.29/'produksjonsdata-per dag'!$N25</f>
        <v>1.844228</v>
      </c>
      <c r="H25" s="32">
        <f>'produksjonsdata-Sm3'!H25*1000/'produksjonsdata-per dag'!$N25</f>
        <v>285.08323469706954</v>
      </c>
      <c r="I25" s="32">
        <f>'produksjonsdata-Sm3'!I25*1000/'produksjonsdata-per dag'!$N25</f>
        <v>261.7</v>
      </c>
      <c r="J25" s="32">
        <f>'produksjonsdata-Sm3'!J25/N25</f>
        <v>0.55489999999999995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1.7530838709677421</v>
      </c>
      <c r="E26" s="32">
        <f>'produksjonsdata-Sm3'!E26*6.29/'produksjonsdata-per dag'!$N26</f>
        <v>1.2782903225806452E-2</v>
      </c>
      <c r="F26" s="32">
        <f>'produksjonsdata-Sm3'!F26*6.29/'produksjonsdata-per dag'!$N26</f>
        <v>0.26864387096774195</v>
      </c>
      <c r="G26" s="32">
        <f>'produksjonsdata-Sm3'!G26*6.29/'produksjonsdata-per dag'!$N26</f>
        <v>2.0345106451612907</v>
      </c>
      <c r="H26" s="32">
        <f>'produksjonsdata-Sm3'!H26*1000/'produksjonsdata-per dag'!$N26</f>
        <v>316.32614467928187</v>
      </c>
      <c r="I26" s="32">
        <f>'produksjonsdata-Sm3'!I26*1000/'produksjonsdata-per dag'!$N26</f>
        <v>309.35483870967744</v>
      </c>
      <c r="J26" s="32">
        <f>'produksjonsdata-Sm3'!J26/N26</f>
        <v>0.63280645161290328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1.8129403225806453</v>
      </c>
      <c r="E27" s="32">
        <f>'produksjonsdata-Sm3'!E27*6.29/'produksjonsdata-per dag'!$N27</f>
        <v>1.2174193548387098E-2</v>
      </c>
      <c r="F27" s="32">
        <f>'produksjonsdata-Sm3'!F27*6.29/'produksjonsdata-per dag'!$N27</f>
        <v>0.26620903225806453</v>
      </c>
      <c r="G27" s="32">
        <f>'produksjonsdata-Sm3'!G27*6.29/'produksjonsdata-per dag'!$N27</f>
        <v>2.0913235483870967</v>
      </c>
      <c r="H27" s="32">
        <f>'produksjonsdata-Sm3'!H27*1000/'produksjonsdata-per dag'!$N27</f>
        <v>312.55813582692639</v>
      </c>
      <c r="I27" s="32">
        <f>'produksjonsdata-Sm3'!I27*1000/'produksjonsdata-per dag'!$N27</f>
        <v>304.35483870967744</v>
      </c>
      <c r="J27" s="32">
        <f>'produksjonsdata-Sm3'!J27/N27</f>
        <v>0.6368387096774194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1.772312333333333</v>
      </c>
      <c r="E28" s="32">
        <f>'produksjonsdata-Sm3'!E28*6.29/'produksjonsdata-per dag'!$N28</f>
        <v>9.854333333333333E-3</v>
      </c>
      <c r="F28" s="32">
        <f>'produksjonsdata-Sm3'!F28*6.29/'produksjonsdata-per dag'!$N28</f>
        <v>0.24782599999999999</v>
      </c>
      <c r="G28" s="32">
        <f>'produksjonsdata-Sm3'!G28*6.29/'produksjonsdata-per dag'!$N28</f>
        <v>2.0299926666666668</v>
      </c>
      <c r="H28" s="32">
        <f>'produksjonsdata-Sm3'!H28*1000/'produksjonsdata-per dag'!$N28</f>
        <v>287.9306111378819</v>
      </c>
      <c r="I28" s="32">
        <f>'produksjonsdata-Sm3'!I28*1000/'produksjonsdata-per dag'!$N28</f>
        <v>296.8</v>
      </c>
      <c r="J28" s="32">
        <f>'produksjonsdata-Sm3'!J28/N28</f>
        <v>0.61953333333333327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2021-10-19T10:29:39Z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