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C9A3574F-50C1-4BEE-8B95-79FC3497AF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"/>
  <c r="J8" i="20" s="1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G24" i="20"/>
  <c r="J26" i="2"/>
  <c r="J26" i="20" s="1"/>
  <c r="G26" i="20"/>
  <c r="J29" i="2"/>
  <c r="G29" i="20"/>
  <c r="J23" i="2"/>
  <c r="J23" i="20" s="1"/>
  <c r="G23" i="20"/>
  <c r="J25" i="2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5" i="20"/>
  <c r="J24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<sst xmlns="http://schemas.openxmlformats.org/spreadsheetml/2006/main" count="205" uniqueCount="66">
  <si>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</si>
  <si>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</si>
  <si>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</si>
  <si>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</si>
  <si>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</si>
  <si>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</si>
  <si>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</si>
  <si>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</si>
  <si>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</si>
  <si>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</si>
  <si>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</si>
  <si>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</si>
  <si>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</si>
  <si>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</si>
  <si>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</si>
  <si>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</si>
  <si>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</si>
  <si>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</si>
  <si>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</si>
  <si>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</si>
  <si>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</si>
  <si>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</si>
  <si>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</si>
  <si>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</si>
  <si>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Aktuell produksjon</t>
  </si>
  <si>
    <t>Prognose</t>
  </si>
  <si>
    <t>Aktuell produksjon (faktisk varmeverdi)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</si>
  <si>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</si>
  <si>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</si>
  <si>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</si>
  <si>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</si>
  <si>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</si>
  <si>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</si>
  <si>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</si>
  <si>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</si>
  <si>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</si>
  <si>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</si>
  <si>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</si>
  <si>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</si>
  <si>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</si>
  <si>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</si>
  <si>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</si>
  <si>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</si>
  <si>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</si>
  <si>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</si>
  <si>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</si>
  <si>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</si>
  <si>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</si>
  <si>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</si>
  <si>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</si>
  <si>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</si>
  <si>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</si>
  <si>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</si>
  <si>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</si>
  <si>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</si>
  <si>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</si>
  <si>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</si>
  <si>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</si>
  <si>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</si>
  <si>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</si>
  <si>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</si>
  <si>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</si>
  <si>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</si>
  <si>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</si>
  <si>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*) Prognosetall er oppgitt ved faktisk varmeverdi og summen over året avviker fra volumet oppgitt til Revidert Nasjonalbudsjett, som er 122 milliarder Sm³ 40MJ-gass.</t>
  </si>
  <si>
    <t>*) The forecast is at actual calorific value. Year totals vil differ from the volume stated in Revised National Budget as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</si>
</sst>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38A80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1.6597213333333334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1.6597213333333334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1.6597213333333334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9.2253333333333336E-3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0.18565645161290323</c:v>
                </c:pt>
                <c:pt idx="3">
                  <c:v>0.20274766666666666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1.6597213333333334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9.2253333333333336E-3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0.18565645161290323</c:v>
                </c:pt>
                <c:pt idx="3">
                  <c:v>0.20274766666666666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327.13333333333333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327.13333333333333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0.64667741935483858</c:v>
                </c:pt>
                <c:pt idx="3">
                  <c:v>0.62470000000000003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719666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0.30155</cdr:x>
      <cdr:y>0.43008</cdr:y>
    </cdr:from>
    <cdr:to>
      <cdr:x>0.35609</cdr:x>
      <cdr:y>0.67255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320836" y="3045943"/>
          <a:ext cx="1450725" cy="505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0.33437</cdr:x>
      <cdr:y>0.44242</cdr:y>
    </cdr:from>
    <cdr:to>
      <cdr:x>0.38661</cdr:x>
      <cdr:y>0.64065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46545" y="2998110"/>
          <a:ext cx="1186032" cy="483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0.34947</cdr:x>
      <cdr:y>0.43242</cdr:y>
    </cdr:from>
    <cdr:to>
      <cdr:x>0.39843</cdr:x>
      <cdr:y>0.66428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770659" y="3054037"/>
          <a:ext cx="1387244" cy="453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0.34263</cdr:x>
      <cdr:y>0.41564</cdr:y>
    </cdr:from>
    <cdr:to>
      <cdr:x>0.39371</cdr:x>
      <cdr:y>0.65411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695368" y="2963000"/>
          <a:ext cx="1426456" cy="472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7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0.33339</cdr:x>
      <cdr:y>0.42829</cdr:y>
    </cdr:from>
    <cdr:to>
      <cdr:x>0.38014</cdr:x>
      <cdr:y>0.6695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590672" y="3066334"/>
          <a:ext cx="1442846" cy="434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0.35994</cdr:x>
      <cdr:y>0.4967</cdr:y>
    </cdr:from>
    <cdr:to>
      <cdr:x>0.41047</cdr:x>
      <cdr:y>0.70909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2941276" y="3372629"/>
          <a:ext cx="1270753" cy="469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0.29137</cdr:x>
      <cdr:y>0.43699</cdr:y>
    </cdr:from>
    <cdr:to>
      <cdr:x>0.33855</cdr:x>
      <cdr:y>0.64676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282135" y="3065594"/>
          <a:ext cx="1271358" cy="437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8" zoomScale="90" zoomScaleNormal="90" workbookViewId="0">
      <selection activeCell="A36" sqref="A36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4.42578125" bestFit="1" customWidth="1"/>
    <col min="13" max="13" width="14.5703125" customWidth="1"/>
    <col min="14" max="14" width="13.42578125" customWidth="1"/>
    <col min="15" max="15" width="6.85546875" customWidth="1"/>
  </cols>
  <sheetData>
    <row r="2" spans="1:15" x14ac:dyDescent="0.25">
      <c r="A2" s="8"/>
      <c r="B2" s="8"/>
      <c r="C2" s="28" t="s">
        <v>0</v>
      </c>
      <c r="D2" s="28"/>
      <c r="E2" s="8" t="s">
        <v>1</v>
      </c>
      <c r="F2" s="8" t="s">
        <v>2</v>
      </c>
      <c r="G2" s="8" t="s">
        <v>3</v>
      </c>
      <c r="H2" s="8" t="s">
        <v>62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7" t="s">
        <v>17</v>
      </c>
      <c r="D5" s="27"/>
      <c r="E5" s="5" t="s">
        <v>18</v>
      </c>
      <c r="F5" s="5" t="s">
        <v>2</v>
      </c>
      <c r="G5" s="5" t="s">
        <v>19</v>
      </c>
      <c r="H5" s="5" t="s">
        <v>63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60</v>
      </c>
      <c r="I6" s="6" t="s">
        <v>26</v>
      </c>
      <c r="J6" s="6" t="s">
        <v>24</v>
      </c>
      <c r="K6" s="6" t="s">
        <v>25</v>
      </c>
      <c r="L6" s="6" t="s">
        <v>25</v>
      </c>
      <c r="M6" s="6" t="s">
        <v>25</v>
      </c>
      <c r="N6" s="6" t="s">
        <v>25</v>
      </c>
    </row>
    <row r="7" spans="1:15" x14ac:dyDescent="0.25">
      <c r="A7" s="5" t="s">
        <v>27</v>
      </c>
      <c r="B7" s="5" t="s">
        <v>28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29</v>
      </c>
    </row>
    <row r="8" spans="1:15" x14ac:dyDescent="0.2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2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2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2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2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2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2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2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2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2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2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2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25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25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25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0.91500000000000004</v>
      </c>
      <c r="G22" s="24">
        <f t="shared" si="0"/>
        <v>9.5569999999999986</v>
      </c>
      <c r="H22" s="17">
        <v>10.489000000000001</v>
      </c>
      <c r="I22" s="13">
        <v>10.49</v>
      </c>
      <c r="J22" s="24">
        <f t="shared" si="1"/>
        <v>20.046999999999997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25">
      <c r="A23">
        <v>2022</v>
      </c>
      <c r="B23" s="1">
        <v>44652</v>
      </c>
      <c r="C23" s="17">
        <v>8.8536193740000009</v>
      </c>
      <c r="D23" s="18">
        <v>7.9160000000000004</v>
      </c>
      <c r="E23" s="18">
        <v>4.3999999999999997E-2</v>
      </c>
      <c r="F23" s="18">
        <v>0.96699999999999997</v>
      </c>
      <c r="G23" s="21">
        <f t="shared" si="0"/>
        <v>8.9269999999999996</v>
      </c>
      <c r="H23" s="17">
        <v>9.8140000000000001</v>
      </c>
      <c r="I23" s="18">
        <v>9.8140000000000001</v>
      </c>
      <c r="J23" s="21">
        <f t="shared" si="1"/>
        <v>18.741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25">
      <c r="A24">
        <v>2022</v>
      </c>
      <c r="B24" s="1">
        <v>44682</v>
      </c>
      <c r="C24" s="17">
        <v>8.1836980669999999</v>
      </c>
      <c r="D24" s="18"/>
      <c r="E24" s="18"/>
      <c r="F24" s="18"/>
      <c r="G24" s="21">
        <f t="shared" si="0"/>
        <v>0</v>
      </c>
      <c r="H24" s="17">
        <v>9.8059999999999992</v>
      </c>
      <c r="I24" s="18"/>
      <c r="J24" s="21">
        <f t="shared" si="1"/>
        <v>0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25">
      <c r="A25">
        <v>2022</v>
      </c>
      <c r="B25" s="1">
        <v>44713</v>
      </c>
      <c r="C25" s="17">
        <v>6.1993399870000001</v>
      </c>
      <c r="D25" s="18"/>
      <c r="E25" s="18"/>
      <c r="F25" s="18"/>
      <c r="G25" s="21">
        <f t="shared" si="0"/>
        <v>0</v>
      </c>
      <c r="H25" s="17">
        <v>10.002000000000001</v>
      </c>
      <c r="I25" s="18"/>
      <c r="J25" s="21">
        <f t="shared" si="1"/>
        <v>0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25">
      <c r="A26">
        <v>2022</v>
      </c>
      <c r="B26" s="1">
        <v>44743</v>
      </c>
      <c r="C26" s="17">
        <v>9.101172365</v>
      </c>
      <c r="D26" s="18"/>
      <c r="E26" s="18"/>
      <c r="F26" s="18"/>
      <c r="G26" s="21">
        <f t="shared" si="0"/>
        <v>0</v>
      </c>
      <c r="H26" s="17">
        <v>10.308</v>
      </c>
      <c r="I26" s="18"/>
      <c r="J26" s="21">
        <f t="shared" si="1"/>
        <v>0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25">
      <c r="A27">
        <v>2022</v>
      </c>
      <c r="B27" s="1">
        <v>44774</v>
      </c>
      <c r="C27" s="17">
        <v>9.022617576</v>
      </c>
      <c r="D27" s="18"/>
      <c r="E27" s="18"/>
      <c r="F27" s="18"/>
      <c r="G27" s="21">
        <f t="shared" si="0"/>
        <v>0</v>
      </c>
      <c r="H27" s="17">
        <v>10.318</v>
      </c>
      <c r="I27" s="18"/>
      <c r="J27" s="21">
        <f t="shared" si="1"/>
        <v>0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25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9.718</v>
      </c>
      <c r="I28" s="18"/>
      <c r="J28" s="21">
        <f t="shared" si="1"/>
        <v>0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25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10.925000000000001</v>
      </c>
      <c r="I29" s="18"/>
      <c r="J29" s="21">
        <f t="shared" si="1"/>
        <v>0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2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2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4" spans="1:10" x14ac:dyDescent="0.25">
      <c r="A34" t="s">
        <v>64</v>
      </c>
    </row>
    <row r="35" spans="1:10" x14ac:dyDescent="0.25">
      <c r="A35" t="s">
        <v>65</v>
      </c>
      <c r="E35" s="16"/>
      <c r="H35" s="16"/>
      <c r="J35" s="2"/>
    </row>
    <row r="36" spans="1:10" x14ac:dyDescent="0.25">
      <c r="A36" s="11" t="s">
        <v>30</v>
      </c>
    </row>
    <row r="37" spans="1:10" x14ac:dyDescent="0.25">
      <c r="A37" s="11" t="s">
        <v>31</v>
      </c>
    </row>
    <row r="38" spans="1:10" x14ac:dyDescent="0.25">
      <c r="A38" s="11"/>
    </row>
    <row r="39" spans="1:10" x14ac:dyDescent="0.25">
      <c r="A39" s="3" t="s">
        <v>32</v>
      </c>
    </row>
    <row r="40" spans="1:10" x14ac:dyDescent="0.25">
      <c r="A40" t="s">
        <v>33</v>
      </c>
    </row>
    <row r="41" spans="1:10" x14ac:dyDescent="0.25">
      <c r="A41" t="s">
        <v>34</v>
      </c>
    </row>
    <row r="42" spans="1:10" x14ac:dyDescent="0.25">
      <c r="A42" t="s">
        <v>35</v>
      </c>
    </row>
    <row r="43" spans="1:10" x14ac:dyDescent="0.25">
      <c r="A43" t="s">
        <v>36</v>
      </c>
    </row>
    <row r="44" spans="1:10" x14ac:dyDescent="0.25">
      <c r="A44" t="s">
        <v>37</v>
      </c>
    </row>
    <row r="45" spans="1:10" x14ac:dyDescent="0.25">
      <c r="A45" t="s">
        <v>38</v>
      </c>
    </row>
    <row r="48" spans="1:10" x14ac:dyDescent="0.25">
      <c r="A48" s="3" t="s">
        <v>39</v>
      </c>
      <c r="B48" s="3"/>
      <c r="C48" s="3"/>
      <c r="D48" s="3" t="s">
        <v>40</v>
      </c>
    </row>
    <row r="49" spans="1:4" ht="15.75" x14ac:dyDescent="0.25">
      <c r="A49" t="s">
        <v>41</v>
      </c>
      <c r="D49" s="12" t="s">
        <v>42</v>
      </c>
    </row>
    <row r="50" spans="1:4" x14ac:dyDescent="0.25">
      <c r="A50" t="s">
        <v>43</v>
      </c>
      <c r="D50" t="s">
        <v>44</v>
      </c>
    </row>
    <row r="51" spans="1:4" x14ac:dyDescent="0.25">
      <c r="A51" t="s">
        <v>45</v>
      </c>
    </row>
    <row r="52" spans="1:4" x14ac:dyDescent="0.25">
      <c r="A52" t="s">
        <v>8</v>
      </c>
    </row>
    <row r="53" spans="1:4" x14ac:dyDescent="0.25">
      <c r="A53" t="s">
        <v>46</v>
      </c>
    </row>
    <row r="54" spans="1:4" x14ac:dyDescent="0.25">
      <c r="A54" t="s">
        <v>47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45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4" zoomScaleNormal="100" workbookViewId="0">
      <selection activeCell="A23" sqref="A23:XFD23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28" t="s">
        <v>0</v>
      </c>
      <c r="D2" s="28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49</v>
      </c>
      <c r="D4" s="8" t="s">
        <v>49</v>
      </c>
      <c r="E4" s="8" t="s">
        <v>49</v>
      </c>
      <c r="F4" s="8" t="s">
        <v>49</v>
      </c>
      <c r="G4" s="8" t="s">
        <v>49</v>
      </c>
      <c r="H4" s="8" t="s">
        <v>50</v>
      </c>
      <c r="I4" s="8" t="s">
        <v>50</v>
      </c>
      <c r="J4" s="8" t="s">
        <v>51</v>
      </c>
      <c r="K4" s="8" t="s">
        <v>49</v>
      </c>
      <c r="L4" s="8" t="s">
        <v>49</v>
      </c>
      <c r="M4" s="8" t="s">
        <v>49</v>
      </c>
      <c r="N4" s="23" t="s">
        <v>16</v>
      </c>
    </row>
    <row r="5" spans="1:16" x14ac:dyDescent="0.25">
      <c r="A5" s="5"/>
      <c r="B5" s="5"/>
      <c r="C5" s="27" t="s">
        <v>17</v>
      </c>
      <c r="D5" s="27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60" x14ac:dyDescent="0.25">
      <c r="A6" s="5"/>
      <c r="B6" s="5"/>
      <c r="C6" s="6" t="s">
        <v>23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61</v>
      </c>
      <c r="I6" s="6" t="s">
        <v>26</v>
      </c>
      <c r="J6" s="6" t="s">
        <v>24</v>
      </c>
      <c r="K6" s="6" t="s">
        <v>25</v>
      </c>
      <c r="L6" s="6" t="s">
        <v>25</v>
      </c>
      <c r="M6" s="6" t="s">
        <v>25</v>
      </c>
      <c r="N6" s="6" t="s">
        <v>25</v>
      </c>
    </row>
    <row r="7" spans="1:16" x14ac:dyDescent="0.25">
      <c r="A7" s="5" t="s">
        <v>27</v>
      </c>
      <c r="B7" s="5" t="s">
        <v>28</v>
      </c>
      <c r="C7" s="5" t="s">
        <v>52</v>
      </c>
      <c r="D7" s="5" t="s">
        <v>52</v>
      </c>
      <c r="E7" s="5" t="s">
        <v>52</v>
      </c>
      <c r="F7" s="5" t="s">
        <v>52</v>
      </c>
      <c r="G7" s="5" t="s">
        <v>52</v>
      </c>
      <c r="H7" s="5" t="s">
        <v>53</v>
      </c>
      <c r="I7" s="5" t="s">
        <v>53</v>
      </c>
      <c r="J7" s="5" t="s">
        <v>29</v>
      </c>
      <c r="K7" s="5" t="s">
        <v>52</v>
      </c>
      <c r="L7" s="5" t="s">
        <v>52</v>
      </c>
      <c r="M7" s="5" t="s">
        <v>52</v>
      </c>
      <c r="N7" s="22" t="s">
        <v>29</v>
      </c>
      <c r="O7" s="7" t="s">
        <v>54</v>
      </c>
    </row>
    <row r="8" spans="1:16" x14ac:dyDescent="0.2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2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2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2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2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2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2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2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2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2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2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2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2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2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2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0.18565645161290323</v>
      </c>
      <c r="G22" s="19">
        <f>'produksjonsdata-Sm3'!G22*6.29/'produksjonsdata-per dag'!$O22</f>
        <v>1.9391461290322578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0.64667741935483858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2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1.6597213333333334</v>
      </c>
      <c r="E23" s="19">
        <f>'produksjonsdata-Sm3'!E23*6.29/'produksjonsdata-per dag'!$O23</f>
        <v>9.2253333333333336E-3</v>
      </c>
      <c r="F23" s="19">
        <f>'produksjonsdata-Sm3'!F23*6.29/'produksjonsdata-per dag'!$O23</f>
        <v>0.20274766666666666</v>
      </c>
      <c r="G23" s="19">
        <f>'produksjonsdata-Sm3'!G23*6.29/'produksjonsdata-per dag'!$O23</f>
        <v>1.8716943333333333</v>
      </c>
      <c r="H23" s="19">
        <f>'produksjonsdata-Sm3'!H23*1000/'produksjonsdata-per dag'!$O23</f>
        <v>327.13333333333333</v>
      </c>
      <c r="I23" s="19">
        <f>'produksjonsdata-Sm3'!I23*1000/'produksjonsdata-per dag'!$O23</f>
        <v>327.13333333333333</v>
      </c>
      <c r="J23" s="19">
        <f>'produksjonsdata-Sm3'!J23/O23</f>
        <v>0.62470000000000003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2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0</v>
      </c>
      <c r="E24" s="19">
        <f>'produksjonsdata-Sm3'!E24*6.29/'produksjonsdata-per dag'!$O24</f>
        <v>0</v>
      </c>
      <c r="F24" s="19">
        <f>'produksjonsdata-Sm3'!F24*6.29/'produksjonsdata-per dag'!$O24</f>
        <v>0</v>
      </c>
      <c r="G24" s="19">
        <f>'produksjonsdata-Sm3'!G24*6.29/'produksjonsdata-per dag'!$O24</f>
        <v>0</v>
      </c>
      <c r="H24" s="19">
        <f>'produksjonsdata-Sm3'!H24*1000/'produksjonsdata-per dag'!$O24</f>
        <v>316.32258064516128</v>
      </c>
      <c r="I24" s="19">
        <f>'produksjonsdata-Sm3'!I24*1000/'produksjonsdata-per dag'!$O24</f>
        <v>0</v>
      </c>
      <c r="J24" s="19">
        <f>'produksjonsdata-Sm3'!J24/O24</f>
        <v>0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x14ac:dyDescent="0.25">
      <c r="A25">
        <v>2022</v>
      </c>
      <c r="B25" s="1">
        <v>44713</v>
      </c>
      <c r="C25" s="19">
        <f>'produksjonsdata-Sm3'!C25*6.29/'produksjonsdata-per dag'!$O25</f>
        <v>1.2997949506076667</v>
      </c>
      <c r="D25" s="19">
        <f>'produksjonsdata-Sm3'!D25*6.29/'produksjonsdata-per dag'!$O25</f>
        <v>0</v>
      </c>
      <c r="E25" s="19">
        <f>'produksjonsdata-Sm3'!E25*6.29/'produksjonsdata-per dag'!$O25</f>
        <v>0</v>
      </c>
      <c r="F25" s="19">
        <f>'produksjonsdata-Sm3'!F25*6.29/'produksjonsdata-per dag'!$O25</f>
        <v>0</v>
      </c>
      <c r="G25" s="19">
        <f>'produksjonsdata-Sm3'!G25*6.29/'produksjonsdata-per dag'!$O25</f>
        <v>0</v>
      </c>
      <c r="H25" s="19">
        <f>'produksjonsdata-Sm3'!H25*1000/'produksjonsdata-per dag'!$O25</f>
        <v>333.4</v>
      </c>
      <c r="I25" s="19">
        <f>'produksjonsdata-Sm3'!I25*1000/'produksjonsdata-per dag'!$O25</f>
        <v>0</v>
      </c>
      <c r="J25" s="19">
        <f>'produksjonsdata-Sm3'!J25/O25</f>
        <v>0</v>
      </c>
      <c r="K25" s="19">
        <f>'produksjonsdata-Sm3'!K25*6.29/'produksjonsdata-per dag'!$O25</f>
        <v>2.2274197271666667E-2</v>
      </c>
      <c r="L25" s="19">
        <f>'produksjonsdata-Sm3'!L25*6.29/'produksjonsdata-per dag'!$O25</f>
        <v>0.20610233333333333</v>
      </c>
      <c r="M25" s="19">
        <f t="shared" si="3"/>
        <v>1.5281714812126668</v>
      </c>
      <c r="N25" s="17">
        <f>'produksjonsdata-Sm3'!N25</f>
        <v>0.57635254073333342</v>
      </c>
      <c r="O25">
        <f t="shared" si="1"/>
        <v>30</v>
      </c>
      <c r="P25">
        <f t="shared" si="2"/>
        <v>1617.6430155246503</v>
      </c>
      <c r="S25" s="14"/>
    </row>
    <row r="26" spans="1:19" x14ac:dyDescent="0.25">
      <c r="A26">
        <v>2022</v>
      </c>
      <c r="B26" s="1">
        <v>44743</v>
      </c>
      <c r="C26" s="19">
        <f>'produksjonsdata-Sm3'!C26*6.29/'produksjonsdata-per dag'!$O26</f>
        <v>1.8466572314790324</v>
      </c>
      <c r="D26" s="19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332.51612903225805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25">
      <c r="A27">
        <v>2022</v>
      </c>
      <c r="B27" s="1">
        <v>44774</v>
      </c>
      <c r="C27" s="19">
        <f>'produksjonsdata-Sm3'!C27*6.29/'produksjonsdata-per dag'!$O27</f>
        <v>1.8307182113883871</v>
      </c>
      <c r="D27" s="19">
        <f>'produksjonsdata-Sm3'!D27*6.29/'produksjonsdata-per dag'!$O27</f>
        <v>0</v>
      </c>
      <c r="E27" s="19">
        <f>'produksjonsdata-Sm3'!E27*6.29/'produksjonsdata-per dag'!$O27</f>
        <v>0</v>
      </c>
      <c r="F27" s="19">
        <f>'produksjonsdata-Sm3'!F27*6.29/'produksjonsdata-per dag'!$O27</f>
        <v>0</v>
      </c>
      <c r="G27" s="19">
        <f>'produksjonsdata-Sm3'!G27*6.29/'produksjonsdata-per dag'!$O27</f>
        <v>0</v>
      </c>
      <c r="H27" s="19">
        <f>'produksjonsdata-Sm3'!H27*1000/'produksjonsdata-per dag'!$O27</f>
        <v>332.83870967741933</v>
      </c>
      <c r="I27" s="19">
        <f>'produksjonsdata-Sm3'!I27*1000/'produksjonsdata-per dag'!$O27</f>
        <v>0</v>
      </c>
      <c r="J27" s="19">
        <f>'produksjonsdata-Sm3'!J27/O27</f>
        <v>0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2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323.93333333333334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25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352.41935483870969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25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2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2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30</v>
      </c>
    </row>
    <row r="37" spans="1:10" x14ac:dyDescent="0.25">
      <c r="A37" s="11" t="s">
        <v>31</v>
      </c>
    </row>
    <row r="38" spans="1:10" x14ac:dyDescent="0.25">
      <c r="A38" s="11"/>
    </row>
    <row r="39" spans="1:10" x14ac:dyDescent="0.25">
      <c r="A39" s="3" t="s">
        <v>32</v>
      </c>
    </row>
    <row r="40" spans="1:10" x14ac:dyDescent="0.25">
      <c r="A40" t="s">
        <v>33</v>
      </c>
    </row>
    <row r="41" spans="1:10" x14ac:dyDescent="0.25">
      <c r="A41" t="s">
        <v>34</v>
      </c>
    </row>
    <row r="42" spans="1:10" x14ac:dyDescent="0.25">
      <c r="A42" t="s">
        <v>35</v>
      </c>
    </row>
    <row r="43" spans="1:10" x14ac:dyDescent="0.25">
      <c r="A43" t="s">
        <v>36</v>
      </c>
    </row>
    <row r="44" spans="1:10" x14ac:dyDescent="0.25">
      <c r="A44" t="s">
        <v>37</v>
      </c>
    </row>
    <row r="45" spans="1:10" x14ac:dyDescent="0.25">
      <c r="A45" t="s">
        <v>38</v>
      </c>
    </row>
    <row r="48" spans="1:10" x14ac:dyDescent="0.25">
      <c r="A48" s="3" t="s">
        <v>39</v>
      </c>
      <c r="B48" s="3"/>
      <c r="C48" s="3"/>
      <c r="D48" s="3" t="s">
        <v>40</v>
      </c>
    </row>
    <row r="49" spans="1:4" ht="15.75" x14ac:dyDescent="0.25">
      <c r="A49" t="s">
        <v>41</v>
      </c>
      <c r="D49" s="12" t="s">
        <v>42</v>
      </c>
    </row>
    <row r="50" spans="1:4" x14ac:dyDescent="0.25">
      <c r="A50" t="s">
        <v>43</v>
      </c>
      <c r="D50" t="s">
        <v>44</v>
      </c>
    </row>
    <row r="51" spans="1:4" x14ac:dyDescent="0.25">
      <c r="A51" t="s">
        <v>55</v>
      </c>
    </row>
    <row r="52" spans="1:4" x14ac:dyDescent="0.25">
      <c r="A52" t="s">
        <v>56</v>
      </c>
    </row>
    <row r="53" spans="1:4" x14ac:dyDescent="0.25">
      <c r="A53" t="s">
        <v>46</v>
      </c>
    </row>
    <row r="54" spans="1:4" x14ac:dyDescent="0.25">
      <c r="A54" t="s">
        <v>47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57</v>
      </c>
    </row>
    <row r="62" spans="1:4" x14ac:dyDescent="0.25">
      <c r="A62" t="s">
        <v>58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4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2022-05-20T11:01:02Z</cp:lastPrinted>
  <dcterms:created xsi:type="dcterms:W3CDTF">2009-02-17T11:13:04Z</dcterms:created>
  <dcterms:modified xsi:type="dcterms:W3CDTF">2022-05-20T12:02:17Z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