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8_{B51EB5E3-5F9F-4563-B924-CD1DD7E8631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<sst xmlns="http://schemas.openxmlformats.org/spreadsheetml/2006/main" count="203" uniqueCount="64">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</sst>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1.7693161290322581</c:v>
                </c:pt>
                <c:pt idx="1">
                  <c:v>1.7758017857142858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1.7693161290322581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1.7693161290322581</c:v>
                </c:pt>
                <c:pt idx="1">
                  <c:v>1.7758017857142858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1.7693161290322581</c:v>
                </c:pt>
                <c:pt idx="1">
                  <c:v>1.7758017857142858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0.20493225806451612</c:v>
                </c:pt>
                <c:pt idx="1">
                  <c:v>0.19409142857142858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1.7693161290322581</c:v>
                </c:pt>
                <c:pt idx="1">
                  <c:v>1.7758017857142858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0.20493225806451612</c:v>
                </c:pt>
                <c:pt idx="1">
                  <c:v>0.19409142857142858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356.77419354838707</c:v>
                </c:pt>
                <c:pt idx="1">
                  <c:v>353.92857142857144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356.77419354838707</c:v>
                </c:pt>
                <c:pt idx="1">
                  <c:v>353.92857142857144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0.67461290322580647</c:v>
                </c:pt>
                <c:pt idx="1">
                  <c:v>0.67096428571428568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0.16784</cdr:x>
      <cdr:y>0.44863</cdr:y>
    </cdr:from>
    <cdr:to>
      <cdr:x>0.19748</cdr:x>
      <cdr:y>0.64945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1089133" y="3145924"/>
          <a:ext cx="1200820" cy="274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0.19097</cdr:x>
      <cdr:y>0.36623</cdr:y>
    </cdr:from>
    <cdr:to>
      <cdr:x>0.22925</cdr:x>
      <cdr:y>0.61067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212673" y="2743706"/>
          <a:ext cx="1461649" cy="354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0.20205</cdr:x>
      <cdr:y>0.4224</cdr:y>
    </cdr:from>
    <cdr:to>
      <cdr:x>0.23768</cdr:x>
      <cdr:y>0.62324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433260" y="2961487"/>
          <a:ext cx="1200940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0.92928</cdr:x>
      <cdr:y>0.44671</cdr:y>
    </cdr:from>
    <cdr:to>
      <cdr:x>0.96499</cdr:x>
      <cdr:y>0.65183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163465" y="3125319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0.18776</cdr:x>
      <cdr:y>0.34321</cdr:y>
    </cdr:from>
    <cdr:to>
      <cdr:x>0.23451</cdr:x>
      <cdr:y>0.58442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238226" y="2561762"/>
          <a:ext cx="1445144" cy="434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0.21804</cdr:x>
      <cdr:y>0.3884</cdr:y>
    </cdr:from>
    <cdr:to>
      <cdr:x>0.26857</cdr:x>
      <cdr:y>0.60079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623297" y="2722953"/>
          <a:ext cx="1270004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0.14187</cdr:x>
      <cdr:y>0.4363</cdr:y>
    </cdr:from>
    <cdr:to>
      <cdr:x>0.18905</cdr:x>
      <cdr:y>0.64607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895585" y="3057946"/>
          <a:ext cx="1269878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A20" sqref="A20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4.453125" bestFit="1" customWidth="1"/>
    <col min="13" max="13" width="14.54296875" customWidth="1"/>
    <col min="14" max="14" width="13.453125" customWidth="1"/>
    <col min="15" max="15" width="6.7265625" customWidth="1"/>
  </cols>
  <sheetData>
    <row r="2" spans="1:15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5">
      <c r="A20">
        <v>2023</v>
      </c>
      <c r="B20" s="1">
        <v>44927</v>
      </c>
      <c r="C20" s="17">
        <v>8.9144905560000005</v>
      </c>
      <c r="D20" s="13">
        <v>8.7200000000000006</v>
      </c>
      <c r="E20" s="13">
        <v>0.123</v>
      </c>
      <c r="F20" s="13">
        <v>1.01</v>
      </c>
      <c r="G20" s="21">
        <f t="shared" si="0"/>
        <v>9.8529999999999998</v>
      </c>
      <c r="H20" s="17">
        <v>11.032042859053181</v>
      </c>
      <c r="I20" s="13">
        <v>11.06</v>
      </c>
      <c r="J20" s="4">
        <f t="shared" si="1"/>
        <v>20.913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5">
      <c r="A21">
        <v>2023</v>
      </c>
      <c r="B21" s="1">
        <v>44958</v>
      </c>
      <c r="C21" s="17">
        <v>8.1315472910000004</v>
      </c>
      <c r="D21" s="18">
        <v>7.9050000000000002</v>
      </c>
      <c r="E21" s="18">
        <v>0.108</v>
      </c>
      <c r="F21" s="18">
        <v>0.86399999999999999</v>
      </c>
      <c r="G21" s="4">
        <f t="shared" si="0"/>
        <v>8.8770000000000007</v>
      </c>
      <c r="H21" s="17">
        <v>10.027393399890755</v>
      </c>
      <c r="I21" s="18">
        <v>9.91</v>
      </c>
      <c r="J21" s="4">
        <f t="shared" si="1"/>
        <v>18.786999999999999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5">
      <c r="A22">
        <v>2023</v>
      </c>
      <c r="B22" s="1">
        <v>44986</v>
      </c>
      <c r="C22" s="17">
        <v>8.9862695709999993</v>
      </c>
      <c r="D22" s="13"/>
      <c r="E22" s="13"/>
      <c r="F22" s="13"/>
      <c r="G22" s="21">
        <f t="shared" si="0"/>
        <v>0</v>
      </c>
      <c r="H22" s="17">
        <v>10.937893187147465</v>
      </c>
      <c r="I22" s="13"/>
      <c r="J22" s="21">
        <f t="shared" si="1"/>
        <v>0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5">
      <c r="A23">
        <v>2023</v>
      </c>
      <c r="B23" s="1">
        <v>45017</v>
      </c>
      <c r="C23" s="17">
        <v>8.6633473460000001</v>
      </c>
      <c r="D23" s="13"/>
      <c r="E23" s="13"/>
      <c r="F23" s="13"/>
      <c r="G23" s="21">
        <f t="shared" si="0"/>
        <v>0</v>
      </c>
      <c r="H23" s="17">
        <v>10.042929898285788</v>
      </c>
      <c r="I23" s="13"/>
      <c r="J23" s="21">
        <f t="shared" si="1"/>
        <v>0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5">
      <c r="A24">
        <v>2023</v>
      </c>
      <c r="B24" s="1">
        <v>45047</v>
      </c>
      <c r="C24" s="17">
        <v>8.623140094</v>
      </c>
      <c r="D24" s="20"/>
      <c r="E24" s="2"/>
      <c r="F24" s="2"/>
      <c r="G24" s="4">
        <f t="shared" si="0"/>
        <v>0</v>
      </c>
      <c r="H24" s="17">
        <v>9.1730905713592357</v>
      </c>
      <c r="I24" s="2"/>
      <c r="J24" s="4">
        <f t="shared" si="1"/>
        <v>0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5">
      <c r="A25">
        <v>2023</v>
      </c>
      <c r="B25" s="1">
        <v>45078</v>
      </c>
      <c r="C25" s="17">
        <v>8.5836314960000006</v>
      </c>
      <c r="D25" s="20"/>
      <c r="E25" s="13"/>
      <c r="F25" s="13"/>
      <c r="G25" s="4">
        <f t="shared" si="0"/>
        <v>0</v>
      </c>
      <c r="H25" s="17">
        <v>8.9715080295360981</v>
      </c>
      <c r="I25" s="13"/>
      <c r="J25" s="21">
        <f t="shared" si="1"/>
        <v>0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5">
      <c r="A26">
        <v>2023</v>
      </c>
      <c r="B26" s="1">
        <v>45108</v>
      </c>
      <c r="C26" s="17">
        <v>9.0666574670000006</v>
      </c>
      <c r="D26" s="13"/>
      <c r="E26" s="13"/>
      <c r="F26" s="13"/>
      <c r="G26" s="21">
        <f t="shared" si="0"/>
        <v>0</v>
      </c>
      <c r="H26" s="17">
        <v>11.138289590891224</v>
      </c>
      <c r="I26" s="13"/>
      <c r="J26" s="21">
        <f t="shared" si="1"/>
        <v>0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5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5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37</v>
      </c>
    </row>
    <row r="52" spans="1:4" x14ac:dyDescent="0.35">
      <c r="A52" t="s">
        <v>8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37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zoomScaleNormal="100" workbookViewId="0">
      <selection activeCell="A13" sqref="A13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1.7693161290322581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0.20493225806451612</v>
      </c>
      <c r="G20" s="19">
        <f>'produksjonsdata-Sm3'!G20*6.29/'produksjonsdata-per dag'!$O20</f>
        <v>1.9992054838709676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356.77419354838707</v>
      </c>
      <c r="J20" s="19">
        <f>'produksjonsdata-Sm3'!J20/O20</f>
        <v>0.67461290322580647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5">
      <c r="A21">
        <v>2023</v>
      </c>
      <c r="B21" s="1">
        <v>44958</v>
      </c>
      <c r="C21" s="27">
        <f>'produksjonsdata-Sm3'!C21*6.29/'produksjonsdata-per dag'!$O21</f>
        <v>1.8266940164425001</v>
      </c>
      <c r="D21" s="27">
        <f>'produksjonsdata-Sm3'!D21*6.29/'produksjonsdata-per dag'!$O21</f>
        <v>1.7758017857142858</v>
      </c>
      <c r="E21" s="27">
        <f>'produksjonsdata-Sm3'!E21*6.29/'produksjonsdata-per dag'!$O21</f>
        <v>2.4261428571428573E-2</v>
      </c>
      <c r="F21" s="27">
        <f>'produksjonsdata-Sm3'!F21*6.29/'produksjonsdata-per dag'!$O21</f>
        <v>0.19409142857142858</v>
      </c>
      <c r="G21" s="27">
        <f>'produksjonsdata-Sm3'!G21*6.29/'produksjonsdata-per dag'!$O21</f>
        <v>1.9941546428571431</v>
      </c>
      <c r="H21" s="19">
        <f>'produksjonsdata-Sm3'!H21*1000/'produksjonsdata-per dag'!$O21</f>
        <v>358.12119285324127</v>
      </c>
      <c r="I21" s="27">
        <f>'produksjonsdata-Sm3'!I21*1000/'produksjonsdata-per dag'!$O21</f>
        <v>353.92857142857144</v>
      </c>
      <c r="J21" s="27">
        <f>'produksjonsdata-Sm3'!J21/O21</f>
        <v>0.67096428571428568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0</v>
      </c>
      <c r="E22" s="19">
        <f>'produksjonsdata-Sm3'!E22*6.29/'produksjonsdata-per dag'!$O22</f>
        <v>0</v>
      </c>
      <c r="F22" s="19">
        <f>'produksjonsdata-Sm3'!F22*6.29/'produksjonsdata-per dag'!$O22</f>
        <v>0</v>
      </c>
      <c r="G22" s="19">
        <f>'produksjonsdata-Sm3'!G22*6.29/'produksjonsdata-per dag'!$O22</f>
        <v>0</v>
      </c>
      <c r="H22" s="19">
        <f>'produksjonsdata-Sm3'!H22*1000/'produksjonsdata-per dag'!$O22</f>
        <v>352.83526410153115</v>
      </c>
      <c r="I22" s="19">
        <f>'produksjonsdata-Sm3'!I22*1000/'produksjonsdata-per dag'!$O22</f>
        <v>0</v>
      </c>
      <c r="J22" s="19">
        <f>'produksjonsdata-Sm3'!J22/O22</f>
        <v>0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5">
      <c r="A23">
        <v>2023</v>
      </c>
      <c r="B23" s="1">
        <v>45017</v>
      </c>
      <c r="C23" s="19">
        <f>'produksjonsdata-Sm3'!C23*6.29/'produksjonsdata-per dag'!$O23</f>
        <v>1.8164151602113334</v>
      </c>
      <c r="D23" s="19">
        <f>'produksjonsdata-Sm3'!D23*6.29/'produksjonsdata-per dag'!$O23</f>
        <v>0</v>
      </c>
      <c r="E23" s="19">
        <f>'produksjonsdata-Sm3'!E23*6.29/'produksjonsdata-per dag'!$O23</f>
        <v>0</v>
      </c>
      <c r="F23" s="19">
        <f>'produksjonsdata-Sm3'!F23*6.29/'produksjonsdata-per dag'!$O23</f>
        <v>0</v>
      </c>
      <c r="G23" s="19">
        <f>'produksjonsdata-Sm3'!G23*6.29/'produksjonsdata-per dag'!$O23</f>
        <v>0</v>
      </c>
      <c r="H23" s="19">
        <f>'produksjonsdata-Sm3'!H23*1000/'produksjonsdata-per dag'!$O23</f>
        <v>334.76432994285955</v>
      </c>
      <c r="I23" s="19">
        <f>'produksjonsdata-Sm3'!I23*1000/'produksjonsdata-per dag'!$O23</f>
        <v>0</v>
      </c>
      <c r="J23" s="19">
        <f>'produksjonsdata-Sm3'!J23/O23</f>
        <v>0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5">
      <c r="A24">
        <v>2023</v>
      </c>
      <c r="B24" s="1">
        <v>45047</v>
      </c>
      <c r="C24" s="19">
        <f>'produksjonsdata-Sm3'!C24*6.29/'produksjonsdata-per dag'!$O24</f>
        <v>1.7496629416535483</v>
      </c>
      <c r="D24" s="19">
        <f>'produksjonsdata-Sm3'!D24*6.29/'produksjonsdata-per dag'!$O24</f>
        <v>0</v>
      </c>
      <c r="E24" s="19">
        <f>'produksjonsdata-Sm3'!E24*6.29/'produksjonsdata-per dag'!$O24</f>
        <v>0</v>
      </c>
      <c r="F24" s="19">
        <f>'produksjonsdata-Sm3'!F24*6.29/'produksjonsdata-per dag'!$O24</f>
        <v>0</v>
      </c>
      <c r="G24" s="19">
        <f>'produksjonsdata-Sm3'!G24*6.29/'produksjonsdata-per dag'!$O24</f>
        <v>0</v>
      </c>
      <c r="H24" s="19">
        <f>'produksjonsdata-Sm3'!H24*1000/'produksjonsdata-per dag'!$O24</f>
        <v>295.90614746320119</v>
      </c>
      <c r="I24" s="19">
        <f>'produksjonsdata-Sm3'!I24*1000/'produksjonsdata-per dag'!$O24</f>
        <v>0</v>
      </c>
      <c r="J24" s="19">
        <f>'produksjonsdata-Sm3'!J24/O24</f>
        <v>0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0</v>
      </c>
      <c r="E25" s="23">
        <f>'produksjonsdata-Sm3'!E25*6.29/'produksjonsdata-per dag'!$O25</f>
        <v>0</v>
      </c>
      <c r="F25" s="23">
        <f>'produksjonsdata-Sm3'!F25*6.29/'produksjonsdata-per dag'!$O25</f>
        <v>0</v>
      </c>
      <c r="G25" s="23">
        <f>'produksjonsdata-Sm3'!G25*6.29/'produksjonsdata-per dag'!$O25</f>
        <v>0</v>
      </c>
      <c r="H25" s="23">
        <f>'produksjonsdata-Sm3'!H25*1000/'produksjonsdata-per dag'!$O25</f>
        <v>299.05026765120328</v>
      </c>
      <c r="I25" s="23">
        <f>'produksjonsdata-Sm3'!I25*1000/'produksjonsdata-per dag'!$O25</f>
        <v>0</v>
      </c>
      <c r="J25" s="23">
        <f>'produksjonsdata-Sm3'!J25/O25</f>
        <v>0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5">
      <c r="A26">
        <v>2023</v>
      </c>
      <c r="B26" s="1">
        <v>45108</v>
      </c>
      <c r="C26" s="19">
        <f>'produksjonsdata-Sm3'!C26*6.29/'produksjonsdata-per dag'!$O26</f>
        <v>1.8396540473364518</v>
      </c>
      <c r="D26" s="23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359.29966422229757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45</v>
      </c>
    </row>
    <row r="52" spans="1:4" x14ac:dyDescent="0.35">
      <c r="A52" t="s">
        <v>46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47</v>
      </c>
    </row>
    <row r="62" spans="1:4" x14ac:dyDescent="0.3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2022-05-20T11:01:02Z</cp:lastPrinted>
  <dcterms:created xsi:type="dcterms:W3CDTF">2009-02-17T11:13:04Z</dcterms:created>
  <dcterms:modified xsi:type="dcterms:W3CDTF">2023-03-21T08:42:06Z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