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rafOD\OD-2023\Excel\"/>
    </mc:Choice>
  </mc:AlternateContent>
  <xr:revisionPtr revIDLastSave="0" documentId="8_{175048EC-2CDF-4402-94BE-4B1A5BF42EFC}" xr6:coauthVersionLast="47" xr6:coauthVersionMax="47" xr10:uidLastSave="{00000000-0000-0000-0000-000000000000}"/>
  <bookViews>
    <workbookView xWindow="-28920" yWindow="2610" windowWidth="29040" windowHeight="17520" activeTab="1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<sst xmlns="http://schemas.openxmlformats.org/spreadsheetml/2006/main" count="203" uniqueCount="64">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</sst>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1.8257232258064515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1.8257232258064515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1.8257232258064515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1.8257232258064515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340.38709677419354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340.38709677419354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0.66616129032258065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5550" cy="89725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0.25956</cdr:x>
      <cdr:y>0.34798</cdr:y>
    </cdr:from>
    <cdr:to>
      <cdr:x>0.3063</cdr:x>
      <cdr:y>0.58919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904964" y="2590314"/>
          <a:ext cx="1445144" cy="434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0.28189</cdr:x>
      <cdr:y>0.3707</cdr:y>
    </cdr:from>
    <cdr:to>
      <cdr:x>0.33242</cdr:x>
      <cdr:y>0.58309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215922" y="2617139"/>
          <a:ext cx="1270004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0.2151</cdr:x>
      <cdr:y>0.3349</cdr:y>
    </cdr:from>
    <cdr:to>
      <cdr:x>0.26228</cdr:x>
      <cdr:y>0.54467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1572873" y="2444117"/>
          <a:ext cx="1269878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0.24221</cdr:x>
      <cdr:y>0.40792</cdr:y>
    </cdr:from>
    <cdr:to>
      <cdr:x>0.27185</cdr:x>
      <cdr:y>0.60874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1777083" y="2902530"/>
          <a:ext cx="1200820" cy="274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0.26305</cdr:x>
      <cdr:y>0.33437</cdr:y>
    </cdr:from>
    <cdr:to>
      <cdr:x>0.30133</cdr:x>
      <cdr:y>0.57881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879408" y="2553186"/>
          <a:ext cx="1461649" cy="35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0.28329</cdr:x>
      <cdr:y>0.36399</cdr:y>
    </cdr:from>
    <cdr:to>
      <cdr:x>0.31892</cdr:x>
      <cdr:y>0.56483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184662" y="2612210"/>
          <a:ext cx="1200939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0.92928</cdr:x>
      <cdr:y>0.44671</cdr:y>
    </cdr:from>
    <cdr:to>
      <cdr:x>0.96499</cdr:x>
      <cdr:y>0.65183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163465" y="3125319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opLeftCell="D1" zoomScale="90" zoomScaleNormal="90" workbookViewId="0">
      <selection activeCell="E23" sqref="E23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5">
      <c r="A22">
        <v>2023</v>
      </c>
      <c r="B22" s="1">
        <v>44986</v>
      </c>
      <c r="C22" s="17">
        <v>8.9862695709999993</v>
      </c>
      <c r="D22" s="18">
        <v>8.9979999999999993</v>
      </c>
      <c r="E22" s="18">
        <v>0.112</v>
      </c>
      <c r="F22" s="18">
        <v>0.98899999999999999</v>
      </c>
      <c r="G22" s="21">
        <f t="shared" si="0"/>
        <v>10.099</v>
      </c>
      <c r="H22" s="17">
        <v>10.937893187147465</v>
      </c>
      <c r="I22" s="18">
        <v>10.552</v>
      </c>
      <c r="J22" s="21">
        <f t="shared" si="1"/>
        <v>20.651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5">
      <c r="A23">
        <v>2023</v>
      </c>
      <c r="B23" s="1">
        <v>45017</v>
      </c>
      <c r="C23" s="17">
        <v>8.6633473460000001</v>
      </c>
      <c r="D23" s="13"/>
      <c r="E23" s="13"/>
      <c r="F23" s="13"/>
      <c r="G23" s="21">
        <f t="shared" si="0"/>
        <v>0</v>
      </c>
      <c r="H23" s="17">
        <v>10.042929898285788</v>
      </c>
      <c r="I23" s="13"/>
      <c r="J23" s="21">
        <f t="shared" si="1"/>
        <v>0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5">
      <c r="A24">
        <v>2023</v>
      </c>
      <c r="B24" s="1">
        <v>45047</v>
      </c>
      <c r="C24" s="17">
        <v>8.623140094</v>
      </c>
      <c r="D24" s="20"/>
      <c r="E24" s="2"/>
      <c r="F24" s="2"/>
      <c r="G24" s="4">
        <f t="shared" si="0"/>
        <v>0</v>
      </c>
      <c r="H24" s="17">
        <v>9.1730905713592357</v>
      </c>
      <c r="I24" s="2"/>
      <c r="J24" s="4">
        <f t="shared" si="1"/>
        <v>0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5">
      <c r="A25">
        <v>2023</v>
      </c>
      <c r="B25" s="1">
        <v>45078</v>
      </c>
      <c r="C25" s="17">
        <v>8.5836314960000006</v>
      </c>
      <c r="D25" s="20"/>
      <c r="E25" s="13"/>
      <c r="F25" s="13"/>
      <c r="G25" s="4">
        <f t="shared" si="0"/>
        <v>0</v>
      </c>
      <c r="H25" s="17">
        <v>8.9715080295360981</v>
      </c>
      <c r="I25" s="13"/>
      <c r="J25" s="21">
        <f t="shared" si="1"/>
        <v>0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5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5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37</v>
      </c>
    </row>
    <row r="52" spans="1:4" x14ac:dyDescent="0.35">
      <c r="A52" t="s">
        <v>8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37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abSelected="1" zoomScaleNormal="100" workbookViewId="0">
      <selection activeCell="B20" sqref="B20:N22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5">
      <c r="A22">
        <v>2023</v>
      </c>
      <c r="B22" s="1">
        <v>44986</v>
      </c>
      <c r="C22" s="19">
        <f>'produksjonsdata-Sm3'!C22*6.29/'produksjonsdata-per dag'!$O22</f>
        <v>1.823343083922258</v>
      </c>
      <c r="D22" s="27">
        <f>'produksjonsdata-Sm3'!D22*6.29/'produksjonsdata-per dag'!$O22</f>
        <v>1.8257232258064515</v>
      </c>
      <c r="E22" s="27">
        <f>'produksjonsdata-Sm3'!E22*6.29/'produksjonsdata-per dag'!$O22</f>
        <v>2.2725161290322579E-2</v>
      </c>
      <c r="F22" s="27">
        <f>'produksjonsdata-Sm3'!F22*6.29/'produksjonsdata-per dag'!$O22</f>
        <v>0.20067129032258066</v>
      </c>
      <c r="G22" s="27">
        <f>'produksjonsdata-Sm3'!G22*6.29/'produksjonsdata-per dag'!$O22</f>
        <v>2.049119677419355</v>
      </c>
      <c r="H22" s="19">
        <f>'produksjonsdata-Sm3'!H22*1000/'produksjonsdata-per dag'!$O22</f>
        <v>352.83526410153115</v>
      </c>
      <c r="I22" s="27">
        <f>'produksjonsdata-Sm3'!I22*1000/'produksjonsdata-per dag'!$O22</f>
        <v>340.38709677419354</v>
      </c>
      <c r="J22" s="19">
        <f>'produksjonsdata-Sm3'!J22/O22</f>
        <v>0.66616129032258065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5">
      <c r="A23">
        <v>2023</v>
      </c>
      <c r="B23" s="1">
        <v>45017</v>
      </c>
      <c r="C23" s="19">
        <f>'produksjonsdata-Sm3'!C23*6.29/'produksjonsdata-per dag'!$O23</f>
        <v>1.8164151602113334</v>
      </c>
      <c r="D23" s="19">
        <f>'produksjonsdata-Sm3'!D23*6.29/'produksjonsdata-per dag'!$O23</f>
        <v>0</v>
      </c>
      <c r="E23" s="19">
        <f>'produksjonsdata-Sm3'!E23*6.29/'produksjonsdata-per dag'!$O23</f>
        <v>0</v>
      </c>
      <c r="F23" s="19">
        <f>'produksjonsdata-Sm3'!F23*6.29/'produksjonsdata-per dag'!$O23</f>
        <v>0</v>
      </c>
      <c r="G23" s="19">
        <f>'produksjonsdata-Sm3'!G23*6.29/'produksjonsdata-per dag'!$O23</f>
        <v>0</v>
      </c>
      <c r="H23" s="19">
        <f>'produksjonsdata-Sm3'!H23*1000/'produksjonsdata-per dag'!$O23</f>
        <v>334.76432994285955</v>
      </c>
      <c r="I23" s="19">
        <f>'produksjonsdata-Sm3'!I23*1000/'produksjonsdata-per dag'!$O23</f>
        <v>0</v>
      </c>
      <c r="J23" s="19">
        <f>'produksjonsdata-Sm3'!J23/O23</f>
        <v>0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5">
      <c r="A24">
        <v>2023</v>
      </c>
      <c r="B24" s="1">
        <v>45047</v>
      </c>
      <c r="C24" s="19">
        <f>'produksjonsdata-Sm3'!C24*6.29/'produksjonsdata-per dag'!$O24</f>
        <v>1.7496629416535483</v>
      </c>
      <c r="D24" s="19">
        <f>'produksjonsdata-Sm3'!D24*6.29/'produksjonsdata-per dag'!$O24</f>
        <v>0</v>
      </c>
      <c r="E24" s="19">
        <f>'produksjonsdata-Sm3'!E24*6.29/'produksjonsdata-per dag'!$O24</f>
        <v>0</v>
      </c>
      <c r="F24" s="19">
        <f>'produksjonsdata-Sm3'!F24*6.29/'produksjonsdata-per dag'!$O24</f>
        <v>0</v>
      </c>
      <c r="G24" s="19">
        <f>'produksjonsdata-Sm3'!G24*6.29/'produksjonsdata-per dag'!$O24</f>
        <v>0</v>
      </c>
      <c r="H24" s="19">
        <f>'produksjonsdata-Sm3'!H24*1000/'produksjonsdata-per dag'!$O24</f>
        <v>295.90614746320119</v>
      </c>
      <c r="I24" s="19">
        <f>'produksjonsdata-Sm3'!I24*1000/'produksjonsdata-per dag'!$O24</f>
        <v>0</v>
      </c>
      <c r="J24" s="19">
        <f>'produksjonsdata-Sm3'!J24/O24</f>
        <v>0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0</v>
      </c>
      <c r="E25" s="23">
        <f>'produksjonsdata-Sm3'!E25*6.29/'produksjonsdata-per dag'!$O25</f>
        <v>0</v>
      </c>
      <c r="F25" s="23">
        <f>'produksjonsdata-Sm3'!F25*6.29/'produksjonsdata-per dag'!$O25</f>
        <v>0</v>
      </c>
      <c r="G25" s="23">
        <f>'produksjonsdata-Sm3'!G25*6.29/'produksjonsdata-per dag'!$O25</f>
        <v>0</v>
      </c>
      <c r="H25" s="23">
        <f>'produksjonsdata-Sm3'!H25*1000/'produksjonsdata-per dag'!$O25</f>
        <v>299.05026765120328</v>
      </c>
      <c r="I25" s="23">
        <f>'produksjonsdata-Sm3'!I25*1000/'produksjonsdata-per dag'!$O25</f>
        <v>0</v>
      </c>
      <c r="J25" s="23">
        <f>'produksjonsdata-Sm3'!J25/O25</f>
        <v>0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5">
      <c r="A26">
        <v>2023</v>
      </c>
      <c r="B26" s="1">
        <v>45108</v>
      </c>
      <c r="C26" s="19">
        <f>'produksjonsdata-Sm3'!C26*6.29/'produksjonsdata-per dag'!$O26</f>
        <v>1.8396540473364518</v>
      </c>
      <c r="D26" s="23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359.29966422229757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45</v>
      </c>
    </row>
    <row r="52" spans="1:4" x14ac:dyDescent="0.35">
      <c r="A52" t="s">
        <v>46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47</v>
      </c>
    </row>
    <row r="62" spans="1:4" x14ac:dyDescent="0.3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Goa Rune</cp:lastModifiedBy>
  <cp:revision/>
  <cp:lastPrinted>2022-05-20T11:01:02Z</cp:lastPrinted>
  <dcterms:created xsi:type="dcterms:W3CDTF">2009-02-17T11:13:04Z</dcterms:created>
  <dcterms:modified xsi:type="dcterms:W3CDTF">2023-04-18T13:45:57Z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