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CC9598B9-EF15-4319-9EA5-089A8B36D7DA}" xr6:coauthVersionLast="47" xr6:coauthVersionMax="47" xr10:uidLastSave="{00000000-0000-0000-0000-000000000000}"/>
  <bookViews>
    <workbookView xWindow="31665" yWindow="600" windowWidth="19740" windowHeight="1947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<sst xmlns="http://schemas.openxmlformats.org/spreadsheetml/2006/main" count="203" uniqueCount="64">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</sst>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2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1.7786023333333334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1.7786023333333334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1.7786023333333334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2.0337666666666667E-2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0.15829833333333332</c:v>
                </c:pt>
                <c:pt idx="9">
                  <c:v>0.19336677419354839</c:v>
                </c:pt>
                <c:pt idx="10">
                  <c:v>0.21553733333333333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1.7825048387096774</c:v>
                </c:pt>
                <c:pt idx="5">
                  <c:v>1.8182293333333335</c:v>
                </c:pt>
                <c:pt idx="6">
                  <c:v>1.8362741935483871</c:v>
                </c:pt>
                <c:pt idx="7">
                  <c:v>1.7896064516129033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1.7786023333333334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2.0337666666666667E-2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0.20351193548387095</c:v>
                </c:pt>
                <c:pt idx="3">
                  <c:v>0.22308533333333333</c:v>
                </c:pt>
                <c:pt idx="4">
                  <c:v>0.21020774193548389</c:v>
                </c:pt>
                <c:pt idx="5">
                  <c:v>0.19037733333333334</c:v>
                </c:pt>
                <c:pt idx="6">
                  <c:v>0.20493225806451612</c:v>
                </c:pt>
                <c:pt idx="7">
                  <c:v>0.19945387096774192</c:v>
                </c:pt>
                <c:pt idx="8">
                  <c:v>0.15829833333333332</c:v>
                </c:pt>
                <c:pt idx="9">
                  <c:v>0.19336677419354839</c:v>
                </c:pt>
                <c:pt idx="10">
                  <c:v>0.21553733333333333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358.96774193548384</c:v>
                </c:pt>
                <c:pt idx="1">
                  <c:v>356.07142857142856</c:v>
                </c:pt>
                <c:pt idx="2">
                  <c:v>354.38709677419354</c:v>
                </c:pt>
                <c:pt idx="3">
                  <c:v>341.9</c:v>
                </c:pt>
                <c:pt idx="4">
                  <c:v>275.96774193548384</c:v>
                </c:pt>
                <c:pt idx="5">
                  <c:v>252.6</c:v>
                </c:pt>
                <c:pt idx="6">
                  <c:v>324.61290322580646</c:v>
                </c:pt>
                <c:pt idx="7">
                  <c:v>313.70967741935482</c:v>
                </c:pt>
                <c:pt idx="8">
                  <c:v>201.26666666666668</c:v>
                </c:pt>
                <c:pt idx="9">
                  <c:v>328.77419354838707</c:v>
                </c:pt>
                <c:pt idx="10">
                  <c:v>362.8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358.96774193548384</c:v>
                </c:pt>
                <c:pt idx="1">
                  <c:v>356.07142857142856</c:v>
                </c:pt>
                <c:pt idx="2">
                  <c:v>354.38709677419354</c:v>
                </c:pt>
                <c:pt idx="3">
                  <c:v>341.9</c:v>
                </c:pt>
                <c:pt idx="4">
                  <c:v>275.96774193548384</c:v>
                </c:pt>
                <c:pt idx="5">
                  <c:v>252.6</c:v>
                </c:pt>
                <c:pt idx="6">
                  <c:v>324.61290322580646</c:v>
                </c:pt>
                <c:pt idx="7">
                  <c:v>313.70967741935482</c:v>
                </c:pt>
                <c:pt idx="8">
                  <c:v>201.26666666666668</c:v>
                </c:pt>
                <c:pt idx="9">
                  <c:v>328.77419354838707</c:v>
                </c:pt>
                <c:pt idx="10">
                  <c:v>362.8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0.67619354838709667</c:v>
                </c:pt>
                <c:pt idx="1">
                  <c:v>0.67457142857142849</c:v>
                </c:pt>
                <c:pt idx="2">
                  <c:v>0.68187096774193556</c:v>
                </c:pt>
                <c:pt idx="3">
                  <c:v>0.66776666666666673</c:v>
                </c:pt>
                <c:pt idx="4">
                  <c:v>0.59422580645161294</c:v>
                </c:pt>
                <c:pt idx="5">
                  <c:v>0.57316666666666671</c:v>
                </c:pt>
                <c:pt idx="6">
                  <c:v>0.65200000000000014</c:v>
                </c:pt>
                <c:pt idx="7">
                  <c:v>0.63370967741935491</c:v>
                </c:pt>
                <c:pt idx="8">
                  <c:v>0.49590000000000001</c:v>
                </c:pt>
                <c:pt idx="9">
                  <c:v>0.6445483870967742</c:v>
                </c:pt>
                <c:pt idx="10">
                  <c:v>0.68306666666666671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11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0.78098</cdr:x>
      <cdr:y>0.43543</cdr:y>
    </cdr:from>
    <cdr:to>
      <cdr:x>0.82609</cdr:x>
      <cdr:y>0.74867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96010" y="3331583"/>
          <a:ext cx="1873044" cy="41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0.78014</cdr:x>
      <cdr:y>0.39865</cdr:y>
    </cdr:from>
    <cdr:to>
      <cdr:x>0.8318</cdr:x>
      <cdr:y>0.66903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46730" y="2953193"/>
          <a:ext cx="1616760" cy="477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0.79362</cdr:x>
      <cdr:y>0.29938</cdr:y>
    </cdr:from>
    <cdr:to>
      <cdr:x>0.84211</cdr:x>
      <cdr:y>0.63186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71046" y="2559942"/>
          <a:ext cx="1988092" cy="448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0.78502</cdr:x>
      <cdr:y>0.29461</cdr:y>
    </cdr:from>
    <cdr:to>
      <cdr:x>0.83042</cdr:x>
      <cdr:y>0.6105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39515" y="2500961"/>
          <a:ext cx="1892568" cy="420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597590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0.76432</cdr:x>
      <cdr:y>0.37591</cdr:y>
    </cdr:from>
    <cdr:to>
      <cdr:x>0.81106</cdr:x>
      <cdr:y>0.61712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92601" y="2757699"/>
          <a:ext cx="1445144" cy="43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0.80087</cdr:x>
      <cdr:y>0.36185</cdr:y>
    </cdr:from>
    <cdr:to>
      <cdr:x>0.8514</cdr:x>
      <cdr:y>0.70266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648857" y="2948164"/>
          <a:ext cx="2037902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0.75262</cdr:x>
      <cdr:y>0.49031</cdr:y>
    </cdr:from>
    <cdr:to>
      <cdr:x>0.7998</cdr:x>
      <cdr:y>0.74651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04300" y="3525441"/>
          <a:ext cx="1550950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B1" zoomScale="90" zoomScaleNormal="90" workbookViewId="0">
      <selection activeCell="I30" sqref="I30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6.5703125" customWidth="1"/>
  </cols>
  <sheetData>
    <row r="2" spans="1:15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2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2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2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2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2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2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2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2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2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2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2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25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11.128</v>
      </c>
      <c r="J20" s="4">
        <f t="shared" si="1"/>
        <v>20.961999999999996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2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9.9700000000000006</v>
      </c>
      <c r="J21" s="4">
        <f t="shared" si="1"/>
        <v>18.887999999999998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25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1.0029999999999999</v>
      </c>
      <c r="G22" s="21">
        <f t="shared" si="0"/>
        <v>10.152000000000001</v>
      </c>
      <c r="H22" s="17">
        <v>10.937893187147465</v>
      </c>
      <c r="I22" s="2">
        <v>10.986000000000001</v>
      </c>
      <c r="J22" s="21">
        <f t="shared" si="1"/>
        <v>21.138000000000002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25">
      <c r="A23">
        <v>2023</v>
      </c>
      <c r="B23" s="1">
        <v>45017</v>
      </c>
      <c r="C23" s="17">
        <v>8.6633473460000001</v>
      </c>
      <c r="D23" s="2">
        <v>8.6029999999999998</v>
      </c>
      <c r="E23" s="2">
        <v>0.109</v>
      </c>
      <c r="F23" s="2">
        <v>1.0640000000000001</v>
      </c>
      <c r="G23" s="21">
        <f t="shared" si="0"/>
        <v>9.7759999999999998</v>
      </c>
      <c r="H23" s="17">
        <v>10.042929898285788</v>
      </c>
      <c r="I23" s="2">
        <v>10.257</v>
      </c>
      <c r="J23" s="21">
        <f t="shared" si="1"/>
        <v>20.033000000000001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25">
      <c r="A24">
        <v>2023</v>
      </c>
      <c r="B24" s="1">
        <v>45047</v>
      </c>
      <c r="C24" s="17">
        <v>8.623140094</v>
      </c>
      <c r="D24" s="2">
        <v>8.7850000000000001</v>
      </c>
      <c r="E24" s="2">
        <v>4.4999999999999998E-2</v>
      </c>
      <c r="F24" s="2">
        <v>1.036</v>
      </c>
      <c r="G24" s="4">
        <f t="shared" si="0"/>
        <v>9.8659999999999997</v>
      </c>
      <c r="H24" s="17">
        <v>9.1730905713592357</v>
      </c>
      <c r="I24" s="2">
        <v>8.5549999999999997</v>
      </c>
      <c r="J24" s="4">
        <f t="shared" si="1"/>
        <v>18.420999999999999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25">
      <c r="A25">
        <v>2023</v>
      </c>
      <c r="B25" s="1">
        <v>45078</v>
      </c>
      <c r="C25" s="17">
        <v>8.5836314960000006</v>
      </c>
      <c r="D25" s="28">
        <v>8.6720000000000006</v>
      </c>
      <c r="E25" s="28">
        <v>3.6999999999999998E-2</v>
      </c>
      <c r="F25" s="28">
        <v>0.90800000000000003</v>
      </c>
      <c r="G25" s="4">
        <f t="shared" si="0"/>
        <v>9.6170000000000009</v>
      </c>
      <c r="H25" s="17">
        <v>8.9715080295360981</v>
      </c>
      <c r="I25" s="28">
        <v>7.5780000000000003</v>
      </c>
      <c r="J25" s="21">
        <f t="shared" si="1"/>
        <v>17.195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25">
      <c r="A26">
        <v>2023</v>
      </c>
      <c r="B26" s="1">
        <v>45108</v>
      </c>
      <c r="C26" s="17">
        <v>9.0666574670000006</v>
      </c>
      <c r="D26" s="2">
        <v>9.0500000000000007</v>
      </c>
      <c r="E26" s="2">
        <v>8.8999999999999996E-2</v>
      </c>
      <c r="F26" s="2">
        <v>1.01</v>
      </c>
      <c r="G26" s="21">
        <f t="shared" si="0"/>
        <v>10.149000000000001</v>
      </c>
      <c r="H26" s="17">
        <v>11.138289590891224</v>
      </c>
      <c r="I26" s="2">
        <v>10.063000000000001</v>
      </c>
      <c r="J26" s="21">
        <f t="shared" si="1"/>
        <v>20.212000000000003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25">
      <c r="A27">
        <v>2023</v>
      </c>
      <c r="B27" s="1">
        <v>45139</v>
      </c>
      <c r="C27" s="17">
        <v>8.7327804170000007</v>
      </c>
      <c r="D27" s="13">
        <v>8.82</v>
      </c>
      <c r="E27" s="13">
        <v>0.11700000000000001</v>
      </c>
      <c r="F27" s="13">
        <v>0.98299999999999998</v>
      </c>
      <c r="G27" s="21">
        <f t="shared" si="0"/>
        <v>9.9200000000000017</v>
      </c>
      <c r="H27" s="17">
        <v>9.8342355315402834</v>
      </c>
      <c r="I27" s="13">
        <v>9.7249999999999996</v>
      </c>
      <c r="J27" s="21">
        <f t="shared" si="1"/>
        <v>19.645000000000003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25">
      <c r="A28">
        <v>2023</v>
      </c>
      <c r="B28" s="1">
        <v>45170</v>
      </c>
      <c r="C28" s="17">
        <v>8.2299263329999999</v>
      </c>
      <c r="D28" s="2">
        <v>8</v>
      </c>
      <c r="E28" s="2">
        <v>8.4000000000000005E-2</v>
      </c>
      <c r="F28" s="2">
        <v>0.755</v>
      </c>
      <c r="G28" s="21">
        <f t="shared" si="0"/>
        <v>8.8390000000000004</v>
      </c>
      <c r="H28" s="17">
        <v>9.5736427380603271</v>
      </c>
      <c r="I28" s="2">
        <v>6.0380000000000003</v>
      </c>
      <c r="J28" s="21">
        <f t="shared" si="1"/>
        <v>14.877000000000001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25">
      <c r="A29">
        <v>2023</v>
      </c>
      <c r="B29" s="1">
        <v>45200</v>
      </c>
      <c r="C29" s="17">
        <v>9.0464445050000002</v>
      </c>
      <c r="D29" s="13">
        <v>8.7309999999999999</v>
      </c>
      <c r="E29" s="13">
        <v>0.105</v>
      </c>
      <c r="F29" s="13">
        <v>0.95299999999999996</v>
      </c>
      <c r="G29" s="21">
        <f t="shared" si="0"/>
        <v>9.7889999999999997</v>
      </c>
      <c r="H29" s="17">
        <v>10.996841809991984</v>
      </c>
      <c r="I29" s="13">
        <v>10.192</v>
      </c>
      <c r="J29" s="21">
        <f t="shared" si="1"/>
        <v>19.981000000000002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25">
      <c r="A30">
        <v>2023</v>
      </c>
      <c r="B30" s="1">
        <v>45231</v>
      </c>
      <c r="C30" s="17">
        <v>8.7560970739999995</v>
      </c>
      <c r="D30" s="18">
        <v>8.4830000000000005</v>
      </c>
      <c r="E30" s="18">
        <v>9.7000000000000003E-2</v>
      </c>
      <c r="F30" s="18">
        <v>1.028</v>
      </c>
      <c r="G30" s="21">
        <f t="shared" si="0"/>
        <v>9.6080000000000005</v>
      </c>
      <c r="H30" s="17">
        <v>10.684140663752522</v>
      </c>
      <c r="I30" s="18">
        <v>10.884</v>
      </c>
      <c r="J30" s="21">
        <f t="shared" si="1"/>
        <v>20.492000000000001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25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37</v>
      </c>
    </row>
    <row r="52" spans="1:4" x14ac:dyDescent="0.25">
      <c r="A52" t="s">
        <v>8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37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20" zoomScaleNormal="100" workbookViewId="0">
      <selection activeCell="G30" sqref="G30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2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2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2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2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2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2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2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2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2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2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2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2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2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358.96774193548384</v>
      </c>
      <c r="J20" s="19">
        <f>'produksjonsdata-Sm3'!J20/O20</f>
        <v>0.67619354838709667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2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356.07142857142856</v>
      </c>
      <c r="J21" s="19">
        <f>'produksjonsdata-Sm3'!J21/O21</f>
        <v>0.67457142857142849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2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0.20351193548387095</v>
      </c>
      <c r="G22" s="19">
        <f>'produksjonsdata-Sm3'!G22*6.29/'produksjonsdata-per dag'!$O22</f>
        <v>2.0598735483870971</v>
      </c>
      <c r="H22" s="19">
        <f>'produksjonsdata-Sm3'!H22*1000/'produksjonsdata-per dag'!$O22</f>
        <v>352.83526410153115</v>
      </c>
      <c r="I22" s="19">
        <f>'produksjonsdata-Sm3'!I22*1000/'produksjonsdata-per dag'!$O22</f>
        <v>354.38709677419354</v>
      </c>
      <c r="J22" s="19">
        <f>'produksjonsdata-Sm3'!J22/O22</f>
        <v>0.68187096774193556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2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341.9</v>
      </c>
      <c r="J23" s="19">
        <f>'produksjonsdata-Sm3'!J23/O23</f>
        <v>0.66776666666666673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2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1.7825048387096774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0.21020774193548389</v>
      </c>
      <c r="G24" s="23">
        <f>'produksjonsdata-Sm3'!G24*6.29/'produksjonsdata-per dag'!$O24</f>
        <v>2.0018432258064514</v>
      </c>
      <c r="H24" s="23">
        <f>'produksjonsdata-Sm3'!H24*1000/'produksjonsdata-per dag'!$O24</f>
        <v>295.90614746320119</v>
      </c>
      <c r="I24" s="23">
        <f>'produksjonsdata-Sm3'!I24*1000/'produksjonsdata-per dag'!$O24</f>
        <v>275.96774193548384</v>
      </c>
      <c r="J24" s="19">
        <f>'produksjonsdata-Sm3'!J24/O24</f>
        <v>0.59422580645161294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2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0.19037733333333334</v>
      </c>
      <c r="G25" s="23">
        <f>'produksjonsdata-Sm3'!G25*6.29/'produksjonsdata-per dag'!$O25</f>
        <v>2.0163643333333336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252.6</v>
      </c>
      <c r="J25" s="23">
        <f>'produksjonsdata-Sm3'!J25/O25</f>
        <v>0.57316666666666671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25">
      <c r="A26">
        <v>2023</v>
      </c>
      <c r="B26" s="1">
        <v>45108</v>
      </c>
      <c r="C26" s="19">
        <f>'produksjonsdata-Sm3'!C26*6.29/'produksjonsdata-per dag'!$O26</f>
        <v>1.8396540473364518</v>
      </c>
      <c r="D26" s="19">
        <f>'produksjonsdata-Sm3'!D26*6.29/'produksjonsdata-per dag'!$O26</f>
        <v>1.8362741935483871</v>
      </c>
      <c r="E26" s="19">
        <f>'produksjonsdata-Sm3'!E26*6.29/'produksjonsdata-per dag'!$O26</f>
        <v>1.8058387096774195E-2</v>
      </c>
      <c r="F26" s="19">
        <f>'produksjonsdata-Sm3'!F26*6.29/'produksjonsdata-per dag'!$O26</f>
        <v>0.20493225806451612</v>
      </c>
      <c r="G26" s="19">
        <f>'produksjonsdata-Sm3'!G26*6.29/'produksjonsdata-per dag'!$O26</f>
        <v>2.0592648387096775</v>
      </c>
      <c r="H26" s="19">
        <f>'produksjonsdata-Sm3'!H26*1000/'produksjonsdata-per dag'!$O26</f>
        <v>359.29966422229757</v>
      </c>
      <c r="I26" s="19">
        <f>'produksjonsdata-Sm3'!I26*1000/'produksjonsdata-per dag'!$O26</f>
        <v>324.61290322580646</v>
      </c>
      <c r="J26" s="19">
        <f>'produksjonsdata-Sm3'!J26/O26</f>
        <v>0.65200000000000014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2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1.7896064516129033</v>
      </c>
      <c r="E27" s="23">
        <f>'produksjonsdata-Sm3'!E27*6.29/'produksjonsdata-per dag'!$O27</f>
        <v>2.373967741935484E-2</v>
      </c>
      <c r="F27" s="23">
        <f>'produksjonsdata-Sm3'!F27*6.29/'produksjonsdata-per dag'!$O27</f>
        <v>0.19945387096774192</v>
      </c>
      <c r="G27" s="23">
        <f>'produksjonsdata-Sm3'!G27*6.29/'produksjonsdata-per dag'!$O27</f>
        <v>2.0128000000000004</v>
      </c>
      <c r="H27" s="19">
        <f>'produksjonsdata-Sm3'!H27*1000/'produksjonsdata-per dag'!$O27</f>
        <v>317.23340424323499</v>
      </c>
      <c r="I27" s="23">
        <f>'produksjonsdata-Sm3'!I27*1000/'produksjonsdata-per dag'!$O27</f>
        <v>313.70967741935482</v>
      </c>
      <c r="J27" s="23">
        <f>'produksjonsdata-Sm3'!J27/O27</f>
        <v>0.63370967741935491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2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1.6773333333333333</v>
      </c>
      <c r="E28" s="19">
        <f>'produksjonsdata-Sm3'!E28*6.29/'produksjonsdata-per dag'!$O28</f>
        <v>1.7612000000000003E-2</v>
      </c>
      <c r="F28" s="19">
        <f>'produksjonsdata-Sm3'!F28*6.29/'produksjonsdata-per dag'!$O28</f>
        <v>0.15829833333333332</v>
      </c>
      <c r="G28" s="19">
        <f>'produksjonsdata-Sm3'!G28*6.29/'produksjonsdata-per dag'!$O28</f>
        <v>1.8532436666666667</v>
      </c>
      <c r="H28" s="19">
        <f>'produksjonsdata-Sm3'!H28*1000/'produksjonsdata-per dag'!$O28</f>
        <v>319.1214246020109</v>
      </c>
      <c r="I28" s="19">
        <f>'produksjonsdata-Sm3'!I28*1000/'produksjonsdata-per dag'!$O28</f>
        <v>201.26666666666668</v>
      </c>
      <c r="J28" s="19">
        <f>'produksjonsdata-Sm3'!J28/O28</f>
        <v>0.49590000000000001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2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1.771548064516129</v>
      </c>
      <c r="E29" s="23">
        <f>'produksjonsdata-Sm3'!E29*6.29/'produksjonsdata-per dag'!$O29</f>
        <v>2.1304838709677417E-2</v>
      </c>
      <c r="F29" s="23">
        <f>'produksjonsdata-Sm3'!F29*6.29/'produksjonsdata-per dag'!$O29</f>
        <v>0.19336677419354839</v>
      </c>
      <c r="G29" s="23">
        <f>'produksjonsdata-Sm3'!G29*6.29/'produksjonsdata-per dag'!$O29</f>
        <v>1.9862196774193548</v>
      </c>
      <c r="H29" s="23">
        <f>'produksjonsdata-Sm3'!H29*1000/'produksjonsdata-per dag'!$O29</f>
        <v>354.73683258038659</v>
      </c>
      <c r="I29" s="23">
        <f>'produksjonsdata-Sm3'!I29*1000/'produksjonsdata-per dag'!$O29</f>
        <v>328.77419354838707</v>
      </c>
      <c r="J29" s="23">
        <f>'produksjonsdata-Sm3'!J29/O29</f>
        <v>0.6445483870967742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25">
      <c r="A30">
        <v>2023</v>
      </c>
      <c r="B30" s="1">
        <v>45231</v>
      </c>
      <c r="C30" s="19">
        <f>'produksjonsdata-Sm3'!C30*6.29/'produksjonsdata-per dag'!$O30</f>
        <v>1.8358616865153332</v>
      </c>
      <c r="D30" s="27">
        <f>'produksjonsdata-Sm3'!D30*6.29/'produksjonsdata-per dag'!$O30</f>
        <v>1.7786023333333334</v>
      </c>
      <c r="E30" s="27">
        <f>'produksjonsdata-Sm3'!E30*6.29/'produksjonsdata-per dag'!$O30</f>
        <v>2.0337666666666667E-2</v>
      </c>
      <c r="F30" s="27">
        <f>'produksjonsdata-Sm3'!F30*6.29/'produksjonsdata-per dag'!$O30</f>
        <v>0.21553733333333333</v>
      </c>
      <c r="G30" s="27">
        <f>'produksjonsdata-Sm3'!G30*6.29/'produksjonsdata-per dag'!$O30</f>
        <v>2.0144773333333337</v>
      </c>
      <c r="H30" s="19">
        <f>'produksjonsdata-Sm3'!H30*1000/'produksjonsdata-per dag'!$O30</f>
        <v>356.13802212508409</v>
      </c>
      <c r="I30" s="27">
        <f>'produksjonsdata-Sm3'!I30*1000/'produksjonsdata-per dag'!$O30</f>
        <v>362.8</v>
      </c>
      <c r="J30" s="23">
        <f>'produksjonsdata-Sm3'!J30/O30</f>
        <v>0.68306666666666671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25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2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45</v>
      </c>
    </row>
    <row r="52" spans="1:4" x14ac:dyDescent="0.25">
      <c r="A52" t="s">
        <v>46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47</v>
      </c>
    </row>
    <row r="62" spans="1:4" x14ac:dyDescent="0.2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2023-06-19T07:52:47Z</cp:lastPrinted>
  <dcterms:created xsi:type="dcterms:W3CDTF">2009-02-17T11:13:04Z</dcterms:created>
  <dcterms:modified xsi:type="dcterms:W3CDTF">2023-12-20T10:31:53Z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